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selinovic\Desktop\Javna nabava objedinjeno\Frane Glavičića 8\"/>
    </mc:Choice>
  </mc:AlternateContent>
  <xr:revisionPtr revIDLastSave="0" documentId="13_ncr:1_{B4CC1E91-B660-4129-A713-13CD6A64A7A0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6" i="1" l="1"/>
  <c r="F133" i="1"/>
  <c r="F132" i="1"/>
  <c r="F59" i="1" l="1"/>
  <c r="F96" i="1"/>
  <c r="F94" i="1"/>
  <c r="F91" i="1"/>
  <c r="F90" i="1"/>
  <c r="F83" i="1"/>
  <c r="F98" i="1" l="1"/>
  <c r="F124" i="1"/>
  <c r="F121" i="1"/>
  <c r="F118" i="1"/>
  <c r="F117" i="1"/>
  <c r="B110" i="1"/>
  <c r="F106" i="1"/>
  <c r="F103" i="1"/>
  <c r="F110" i="1" s="1"/>
  <c r="F81" i="1"/>
  <c r="F79" i="1"/>
  <c r="F77" i="1"/>
  <c r="F75" i="1"/>
  <c r="F73" i="1"/>
  <c r="F71" i="1"/>
  <c r="F69" i="1"/>
  <c r="F67" i="1"/>
  <c r="F126" i="1" l="1"/>
  <c r="F137" i="1" s="1"/>
  <c r="F139" i="1" s="1"/>
  <c r="F140" i="1" s="1"/>
  <c r="F85" i="1"/>
  <c r="F134" i="1" s="1"/>
  <c r="F135" i="1"/>
  <c r="F61" i="1" l="1"/>
  <c r="F56" i="1"/>
  <c r="F55" i="1"/>
  <c r="F54" i="1"/>
  <c r="F51" i="1"/>
  <c r="F49" i="1"/>
  <c r="F47" i="1"/>
  <c r="F44" i="1"/>
  <c r="F40" i="1"/>
  <c r="F33" i="1"/>
  <c r="F30" i="1"/>
  <c r="F29" i="1"/>
  <c r="F26" i="1"/>
  <c r="F23" i="1"/>
  <c r="F63" i="1" l="1"/>
  <c r="F20" i="1" l="1"/>
  <c r="F18" i="1"/>
  <c r="F16" i="1"/>
  <c r="F14" i="1"/>
  <c r="F12" i="1"/>
  <c r="F10" i="1" l="1"/>
  <c r="F35" i="1" l="1"/>
  <c r="F141" i="1" l="1"/>
</calcChain>
</file>

<file path=xl/sharedStrings.xml><?xml version="1.0" encoding="utf-8"?>
<sst xmlns="http://schemas.openxmlformats.org/spreadsheetml/2006/main" count="189" uniqueCount="105">
  <si>
    <t>1.</t>
  </si>
  <si>
    <t>kom</t>
  </si>
  <si>
    <t>2.</t>
  </si>
  <si>
    <t>3.</t>
  </si>
  <si>
    <t>4.</t>
  </si>
  <si>
    <t>jedinica mjere</t>
  </si>
  <si>
    <t>količina</t>
  </si>
  <si>
    <t>R/b</t>
  </si>
  <si>
    <t>Opis</t>
  </si>
  <si>
    <t>Cijena po jedinici mjere</t>
  </si>
  <si>
    <t>Iznos u eurima</t>
  </si>
  <si>
    <t>Rušenje, čiščenje i odvoz istoga u deponiji, u ovu stavku je uključeno odvoz elemenata i demontaža istih, štemanje starih pločica, odvoz sveg materijala u deponiji.</t>
  </si>
  <si>
    <t>m2</t>
  </si>
  <si>
    <t>Iskop rova za kanalizacijske cijevi (fekalne i oborinske) i vodovodne cijevi. Kombinirano strojno-ručni iskop u mješovitom tlu:zemljanom i kamenom  materijalu. Sav iskop izvesti prema uputstvu danom u tehničkom opisu. Materijal iz iskopa odbacivati na min. udaljenost 1,0m od ruba rova. Rov se izvodi prosječne dubine cca 1,0m i širine 0,8m. U jediničnoj cijeni predviđene su i sve zaštitne i sigurnosne mjere duž trase , sva potrebna osiguranja rova od urušavanja, razupiranje te eventualno ispumpavanje oborinske vode.  
Obračun po m3 iskopanog  materijala u sraslom tlu.</t>
  </si>
  <si>
    <t>m3</t>
  </si>
  <si>
    <t>Posteljica i obloga kanalizacijskih  i vodovodnih cijevi. 
Izrada posteljice i obloge od neagresivnog pijeska u debljini 10cm ispod i 15cm iznad tjemena cijevi za kanalizacijske i vodovodne cijevi, te 10 cm ispod i iznad za preizolirane
vodovodne cijevi.
Obračun po m3 ugrađenog pijeska.</t>
  </si>
  <si>
    <t>5.</t>
  </si>
  <si>
    <t>6.</t>
  </si>
  <si>
    <t>Odvoz preostalog materijala od iskopa na deponij. Uključen utovar, istovar i grubo razastiranje istog. Povećanje volumena uslijed rastresitosti usvojeno je 30%.</t>
  </si>
  <si>
    <t>7.</t>
  </si>
  <si>
    <t>Izrada šliceva u zidovima i podovima za postavljanje vodovodnih i kanalizacijskih cijevi. Šlicevi su veličine presjeka 5/5 cm do 15/15 cm.</t>
  </si>
  <si>
    <t>m1</t>
  </si>
  <si>
    <t>I.</t>
  </si>
  <si>
    <t>GRAĐEVINSKI RADOVI</t>
  </si>
  <si>
    <t>UKUPNO:</t>
  </si>
  <si>
    <t>9.</t>
  </si>
  <si>
    <t>Dobava i ugradnja čeličnih h šina, u dužini između 3,5 do 3,8 m1, ovisno o potrebnom i dozvoljenom prostoru. Konstrukcijski čelični h-profil Profil greda H željezna greda (IPE, UPE, HEA, HEB) građevinski materijali, H snop široke prirubnice (HW)
Prirubnica H snop (HM)
H nosač uske prirubnice (HN)Široko se koristi u raznim građevinskim konstrukcijama, mostovima, vozilima, nosačima, strojevima itd., Na primjer, industrijska struktura čeličnog nosača, čeličnih šipova i podzemnih inženjerskih potpornih konstrukcija, petrokemijskih i energetskih konstrukcija i ostale industrijske opreme, brodogradnje, strojeva izrada konstrukcije okvira, vlak, automobil, nosač snopa traktora, lučni transporteri, stenci s velikom brzinom. obračun po komadu</t>
  </si>
  <si>
    <t>'- tucanička podloga objekta</t>
  </si>
  <si>
    <t>Odvoz materijala od iskopa, sa gradilišne  deponije na gradsku deponiju na udaljenost do 10km. Obračun po m3, sa utovarom, istovarom, odvozom i planiranjem materijala na deponiji. Obračun se vrši po m3 sraslog materijala iz iskopa ili rušenja, a rastresitost materijala uračunata u cijeni.</t>
  </si>
  <si>
    <t xml:space="preserve">Dobava i postavljanje termoizolacije podova sa polaganjem PE folije preko toplinske izolacije. Stavkom je obuhvaćena i postava dilatacije cementne glazure od svih zidova pločama elastificiranog okipora debljine 1cm i visine nešto preko gornjeg ruba cementne glazure. 
Obračun po m2. </t>
  </si>
  <si>
    <t>-pod objekta</t>
  </si>
  <si>
    <t>-  EPS 6.0 cm; 25kg/m3</t>
  </si>
  <si>
    <t xml:space="preserve">-  EPS-T  2,0 cm + PE  folija </t>
  </si>
  <si>
    <t>Dobava svog potrebnog materijala te izrada rabiciranog (PVC vlakna) cementnog estriha sitnozrnim betonom  debljine 5.0 cm. Stavkom je obuhvaćena i postava dilatacije cementne glazure od svih zidova pločama elastificiranog okipora debljine 1 cm i visine nešto preko gornjeg ruba cementne glazure. Gornja površina estriha mora biti vodoravna i završno obrađena i u potpunosti pripremljena za postavu završne obloge. U cijenu uključeno izrada svih potrebnih dilatacija. 
Gornja površina treba biti zaglađena za polaganje završnog podnog sloja i izvedena u padu prema sifonu i rešetkama. Obračun po m2.</t>
  </si>
  <si>
    <t>-cementni estrih debljine 5-10cm - objekt</t>
  </si>
  <si>
    <t>m'</t>
  </si>
  <si>
    <t>- zid debljine 10,00 cm, profili širine 5cm</t>
  </si>
  <si>
    <t>- doplata za dobavu i ugradnju čeličnog nosača za dovratnike. Obračun po m' sve kompletno prema uputama i dokumentaciji proizvođača.</t>
  </si>
  <si>
    <t xml:space="preserve"> - spušteni strop visina cca 250 80cm, visina ovjesa cca 40-60cm (uključena izrada otvora za ugradnju rasvjete, ventilacije i  revizija)</t>
  </si>
  <si>
    <t>II.</t>
  </si>
  <si>
    <t>Dobava  i ugrađivanje horizontalnih i vertikalnih vodova od  plastičnih ili polipropilenskih cijevi  za hladnu i toplu vodu uključivo sa dobavom i ugradbom fitinga te izradom spojeva i navoja na cijevima. Obuhvaća se instalacija hladne i tople vode s recirkulacionim vodom od priključka do izljevnih slavina.</t>
  </si>
  <si>
    <t>Sitni montažni pribor</t>
  </si>
  <si>
    <t>Stavka uključuje nabavu, dobavu i montažu sitnog montažnog pribora kao što su vijci, proturne cijevi, čepovi, konzole cjevovoda i oslonci, obujmice i slično.</t>
  </si>
  <si>
    <t>Obračun paušalno.</t>
  </si>
  <si>
    <t>pauš</t>
  </si>
  <si>
    <t>Dobava i ugradnja podžbuknih ventila.</t>
  </si>
  <si>
    <t>Dobava  i ugradnja vodomjera DN 32 sa svim potrebnim spojnim elementima i ventilima.</t>
  </si>
  <si>
    <t>Izrada spoja vodovodne instalacije na postojeću vodovodnu instalaciju. U stavku je uključen sav potreban rad i materijal,i svi fazonski komadi(sedlo). Priključak se izvodi prema uvjetima i pod nadzorom lokalnog komunalnog poduzeća.</t>
  </si>
  <si>
    <t>8.</t>
  </si>
  <si>
    <t>III.</t>
  </si>
  <si>
    <t>Ø 125</t>
  </si>
  <si>
    <t>Ø 75</t>
  </si>
  <si>
    <t>Ø 50</t>
  </si>
  <si>
    <t>Dobava i montaža ventilacijske kape na završetku odzračne kanalizacijske vertikale na krovu za odzračivanje fekalne kanalizacije.</t>
  </si>
  <si>
    <t>VIK</t>
  </si>
  <si>
    <t>1P+N dvoopolni katodni odvodnik prenapona 20 kA, 350 V, klasa I+II</t>
  </si>
  <si>
    <t>RCD 40/0,03 A, 2P</t>
  </si>
  <si>
    <t>paušal</t>
  </si>
  <si>
    <t>ELEKTROINSTALACIJE</t>
  </si>
  <si>
    <t>KERAMIČARSKI I KAMENOREZAČKI RADOVI</t>
  </si>
  <si>
    <t>PODNA KERAMIKA</t>
  </si>
  <si>
    <t xml:space="preserve">Dobava i postava zidnih rektificiranih keramičkih pločica  I. klase. Pločice se postavljaju u sanitarijama, bez upijanja, otporne na kiseline i lužine, postavljaju se bez križića, spojevi ploha zid-zid ili zid-pod puniti silikonom tip  Sikaflex 11FC ili jednakovrijedan. </t>
  </si>
  <si>
    <t>KUPAONICA I WC</t>
  </si>
  <si>
    <t>STOLARIJA</t>
  </si>
  <si>
    <t>UGRADNJA</t>
  </si>
  <si>
    <t xml:space="preserve">Ugradnja vrata, prozora i kliznih stijena:
Okviri se fiksiraju u betonsku konstrukciju ili u slijepe okvire direktno preko sidrenih vijaka kroz profile štoka. Svi otvori moraju imati plastični profil u donjoj zoni tkz. bazni profil. Klizne stijene se montiraju na izoliranu podkonstrukciju, radi dobivanja idealne ravnine koja omogućava nesmetano klizanje krila po vodilici.
Spojevi između aluminijske i betonske konstrukcije moraju biti izvedeni na način da se zadovolji toplinska i hidroizolacija samog spoja, odnosno da se kvalitetno spriječi direktan ulaz vode ili pojava kondezata sa unutarnje strane fasade. Svi spojevi sa vanjske strane moraju biti obljepljeni vodonepropusnom-paropropusnom folijom koja priječi ulaz vode ali isto tako omogućava kondezatu da ispari prema vani. Dok se sa unutarnje strane pomoću folije ili silikona mora omogućiti paronepropusnost. </t>
  </si>
  <si>
    <t>PVC ILI ALU PROZORI</t>
  </si>
  <si>
    <t xml:space="preserve"> - dim 50x70 cm </t>
  </si>
  <si>
    <t>PVC ILI ALU VRATA</t>
  </si>
  <si>
    <t>UNUTARNJA VRATA (DRVENA)</t>
  </si>
  <si>
    <t xml:space="preserve"> - dim 82x210cm</t>
  </si>
  <si>
    <t xml:space="preserve"> - dim 100x80 cm</t>
  </si>
  <si>
    <t xml:space="preserve"> - dim 160X210cm</t>
  </si>
  <si>
    <t>f 20mm (unutar građevine)</t>
  </si>
  <si>
    <t xml:space="preserve">f 20mm </t>
  </si>
  <si>
    <r>
      <t xml:space="preserve">Dobava materijala te izrada </t>
    </r>
    <r>
      <rPr>
        <b/>
        <sz val="11"/>
        <rFont val="Calibri"/>
        <family val="2"/>
        <charset val="238"/>
        <scheme val="minor"/>
      </rPr>
      <t>tucaničke podloge d=30cm</t>
    </r>
    <r>
      <rPr>
        <sz val="11"/>
        <rFont val="Calibri"/>
        <family val="2"/>
        <charset val="238"/>
        <scheme val="minor"/>
      </rPr>
      <t>, a kao podloga za betonsku podlogu. Podloga treba biti izvedena ravno i nabijena. Obračun po m2.</t>
    </r>
  </si>
  <si>
    <t>Dobava, doprema na gradilište i montaža PVC ili PP kanalizacijskih cijevi (ili jednakovrijedne) za odvodnju otpadnih voda, međusobno spajanih originalnim kolčacima s gumenim brtvama, uključivo s potrebnim fazonskim komadima, uključivo potrebnim pričvrsnim materijalom, te sav sitni i spojni materijal i svim pomoćnim materijalom. Stavka uključuje lukove svih stupnjeva, fazonske komade, revizije, materijal za spajanje i učvršćenje kao i sitni i pomoćni materijal i rad.                                                                       Obračun po m¢montirane cijevi.                                                            Obračun po m¢montirane cijevi.</t>
  </si>
  <si>
    <t>IV.</t>
  </si>
  <si>
    <t>GIPSKARTONSKI RADOVI</t>
  </si>
  <si>
    <t>V.</t>
  </si>
  <si>
    <t>VI.</t>
  </si>
  <si>
    <t xml:space="preserve">Detaljno popunjavanje svih otvora ( fuga ) nastali između kamena, koji su otvaranjem stvarali opasnost od urusenja zida. </t>
  </si>
  <si>
    <t>REKAPITULACIJA</t>
  </si>
  <si>
    <t>€</t>
  </si>
  <si>
    <t>UKUPNO</t>
  </si>
  <si>
    <t>PDV  25%</t>
  </si>
  <si>
    <t>SVEUKUPNO</t>
  </si>
  <si>
    <t>DATUM:</t>
  </si>
  <si>
    <t>POTPIS:</t>
  </si>
  <si>
    <t>KERAMIČARSKI RADOVI</t>
  </si>
  <si>
    <t>dobava i ugradnja knauf ploča na nosečim zidovima, sa ugradnjom toplinske izolacije, kamena vuna od 5 cm</t>
  </si>
  <si>
    <t>ADAPTACIJA POSLOVNOG PROSTORA U ULICI FRANE GLAVINIĆA 8, k.č. br. 293, k.o. Poreč-etažna knjiga</t>
  </si>
  <si>
    <t>10.</t>
  </si>
  <si>
    <t>VIK (Voda i kanalizacija)</t>
  </si>
  <si>
    <t>Minijaturni zaštitni prekidač za zaštitu odvodnika prenapona, 1C32 A, 1P</t>
  </si>
  <si>
    <t>Minijaturni zaštitni prekidač, 1C20 A, 1P</t>
  </si>
  <si>
    <t>Minijaturni zaštitni prekidač, 1C10 A, 1P</t>
  </si>
  <si>
    <t>Kombinirana zaštitna sklopka, 1C16/0,3 A, 2P</t>
  </si>
  <si>
    <t>Limitator (samo ugradnja)</t>
  </si>
  <si>
    <t>Ugradnja i spajanje elemenata, sabirnice i nosači sabirnica, ožičenje, stezaljke, plastične kanalice, DIN nosači, plastične uvodnice, označavanje, funkcionalno ispitivanje prije isporuke, atesti, ispitni protokoli, korisnička dokumentacija</t>
  </si>
  <si>
    <t>Dobava i ugradnja komplet klime uredjaja ( unutarnja i vanjska ) tesla klima uredjaja, u cijenu uračunato sva potrebna instalacija za izvedbu stavke . 3,2 kw</t>
  </si>
  <si>
    <r>
      <t xml:space="preserve">U jediničnoj cijeni pojedine stavke sadržan je sav rad i materijal (dobava i postava), zatim sva sredstva za rad i prijevoz i sve ostalo potrebno za konačnu izvedbu ovakve vrste radova. U jediničnoj cijeni sadržano je sve što je u opisu pojedine stavke troškovnika, te sve što je u tehničkom opisu, programu kontrole i osiguranja kvalitete, projektu (grafičkim i ostalim prilozima), kao i ostalim pratečim elaboratima.
Prije ugradnje dostaviti potrebne ateste za ploče, ovjesni materijal, te bandažu. Spojeve ploča potrebno je bandažirati bandažnom trakom. </t>
    </r>
    <r>
      <rPr>
        <b/>
        <sz val="11"/>
        <rFont val="Calibri"/>
        <family val="2"/>
        <charset val="238"/>
        <scheme val="minor"/>
      </rPr>
      <t xml:space="preserve">U cijenu izrade stropova, zidova, obloga i sl. potrebno je uračunati i izrezivanje otvora za rasvjetna tijela, rešetke, revizijske otvore i sl., kao i potrebnu skelu.     </t>
    </r>
    <r>
      <rPr>
        <sz val="11"/>
        <rFont val="Calibri"/>
        <family val="2"/>
        <charset val="238"/>
        <scheme val="minor"/>
      </rPr>
      <t xml:space="preserve">
U pogledu kvalitete,  odabira materijala tip i boju opreme, izvedbe  i obrade obavezna je konzultacija sa projektantom.  Izrada detalja spojeva i završna obrada površine prema tehničkim detaljima projekta, dokumentaciji proizvođača i obaveznom konzultacijom projektanta.</t>
    </r>
  </si>
  <si>
    <r>
      <t xml:space="preserve">Dobava i izrada </t>
    </r>
    <r>
      <rPr>
        <b/>
        <sz val="11"/>
        <color theme="1"/>
        <rFont val="Calibri"/>
        <family val="2"/>
        <charset val="238"/>
        <scheme val="minor"/>
      </rPr>
      <t>spuštenog stropa</t>
    </r>
    <r>
      <rPr>
        <sz val="11"/>
        <color theme="1"/>
        <rFont val="Calibri"/>
        <family val="2"/>
        <charset val="238"/>
        <scheme val="minor"/>
      </rPr>
      <t xml:space="preserve"> tipa Knauf iz dvostruke ovješene metalne potkonstrukcije iz čeličnih, pocinčanih CD 60/27 profila, s jednostrukom oblogom od </t>
    </r>
    <r>
      <rPr>
        <b/>
        <sz val="11"/>
        <color theme="1"/>
        <rFont val="Calibri"/>
        <family val="2"/>
        <charset val="238"/>
        <scheme val="minor"/>
      </rPr>
      <t>gipskartonskih ploča</t>
    </r>
    <r>
      <rPr>
        <sz val="11"/>
        <color theme="1"/>
        <rFont val="Calibri"/>
        <family val="2"/>
        <charset val="238"/>
        <scheme val="minor"/>
      </rPr>
      <t xml:space="preserve"> debljine 1,25cm,</t>
    </r>
    <r>
      <rPr>
        <b/>
        <sz val="11"/>
        <color theme="1"/>
        <rFont val="Calibri"/>
        <family val="2"/>
        <charset val="238"/>
        <scheme val="minor"/>
      </rPr>
      <t xml:space="preserve"> A13</t>
    </r>
    <r>
      <rPr>
        <sz val="11"/>
        <color theme="1"/>
        <rFont val="Calibri"/>
        <family val="2"/>
        <charset val="238"/>
        <scheme val="minor"/>
      </rPr>
      <t>. Potrebno je obraditi i završno zagladiti sve spojeve ploča. Izrada detalja spojeva i završna obrada površine prema tehničkim detaljima projekta i dokumentaciji proizvođača. Stavka izrade stropa obuhvaća i izvedbu otvora  za ugradnju revizija, usisnih rešetki i istrujnih rešetki, a što je obuhvaćeno u jediničnoj cijeni izrade stropa i bočnog/vertikalnog zatvaranja na pozicijama denivelacija. U cijenu uključeno označavanje i izrezivanje otvora/rupe za rasvjetna tijela u gipskartonskom stropu. Otvori fi 6-10 cm. U cijenu uključeno i izrada otvora za ugradnju ventilacijskih rešetki (odsisnih i tlačnih).
Obračun po m2 uključujući potrebnu skelu.                                                    Napomena: U cijeni uključena i sva potrebna radna skela</t>
    </r>
  </si>
  <si>
    <t>Dobava i postava podnih rektificiranih protukliznih keramičkih  pločica u, I. klase,  bez upijanja, otporne na kiseline i lužine, postavljaju se bez križića.  Postavu izvoditi prema nacrtima i detaljima te u svemu u dogovoru s projektantom (smjerovi postave, sheme polaganja). Keramičke pločice postavljaju se punoplošnim ljepljenjem poboljšanim, fleksibilnim cementnim ljepilom, razreda C2TE, kao SikaCeram-255 Starflex LD ili jednakovrijedan. Na podlogu sa prethodnim premazivanjem  impregnacijom ili sl. što je obuhvaćeno ovom stavkom.  U cijenu stavke uračunati svi radovi i spojni materijali do okončanja stavke.</t>
  </si>
  <si>
    <t>Napomena: Sve spojeve podnih i zidnih keramičkih pločica, dviju različitih podloga,  sa sanitarnim elementima,  sa dovratnicima,  sa staklenim pregradama i sl. potrebno je kitati trajnoelastičnim kitom (otpornim na kemikalije klor i kiselinu) Mapesil AC i Primer FD Grestec, Sikaflex 11FC ili jednakovrijedan, u boji prema odabiru projektanta. Silikoniranje izvesti uz primjenu krep trake.Sve dilatacije i rubove izvesti pomoću rubnih elemenata za keramiku primjerice Schlitter ili sl, uključeno u jediničnu cijenu. U cijenu uključeno i poravnavanje neravne podloge izravnavajućom masom. Posebnu pažnju obratiti obradi spoja zida i opločenja poda - kitati trajnoelastičnim kitom (otpornim na kemikalije klor i kiselinu) u boji kao masa za fugiranje, jednako obraditi i reške između dviju različitih podloga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</si>
</sst>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##,##0.00"/>
    <numFmt numFmtId="165" formatCode="_-* #,##0.00\ [$€-1]_-;\-* #,##0.00\ [$€-1]_-;_-* &quot;-&quot;??\ [$€-1]_-;_-@_-"/>
    <numFmt numFmtId="166" formatCode="_-* #,##0.00\ &quot;kn&quot;_-;\-* #,##0.00\ &quot;kn&quot;_-;_-* &quot;-&quot;??\ &quot;kn&quot;_-;_-@_-"/>
    <numFmt numFmtId="167" formatCode="_-* #,##0.00\ _k_n_-;\-* #,##0.00\ _k_n_-;_-* &quot;-&quot;??\ _k_n_-;_-@_-"/>
    <numFmt numFmtId="169" formatCode="#,##0.00\ &quot;€&quot;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Helv"/>
    </font>
    <font>
      <sz val="10"/>
      <name val="Arial"/>
      <family val="2"/>
    </font>
    <font>
      <sz val="11"/>
      <color rgb="FF0061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RO_Swiss-Normal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0" fontId="2" fillId="0" borderId="0"/>
    <xf numFmtId="0" fontId="3" fillId="0" borderId="0"/>
    <xf numFmtId="0" fontId="4" fillId="0" borderId="0"/>
    <xf numFmtId="165" fontId="3" fillId="0" borderId="0"/>
    <xf numFmtId="166" fontId="5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5" fontId="2" fillId="0" borderId="0"/>
    <xf numFmtId="0" fontId="5" fillId="0" borderId="0"/>
    <xf numFmtId="0" fontId="6" fillId="2" borderId="0" applyNumberFormat="0" applyBorder="0" applyAlignment="0" applyProtection="0"/>
    <xf numFmtId="0" fontId="3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1" applyFont="1"/>
    <xf numFmtId="0" fontId="9" fillId="3" borderId="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wrapText="1"/>
    </xf>
    <xf numFmtId="164" fontId="8" fillId="0" borderId="0" xfId="1" applyNumberFormat="1" applyFont="1" applyAlignment="1">
      <alignment wrapText="1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2" applyFont="1" applyAlignment="1" applyProtection="1">
      <alignment horizontal="left" vertical="top"/>
      <protection locked="0"/>
    </xf>
    <xf numFmtId="0" fontId="8" fillId="0" borderId="5" xfId="2" applyFont="1" applyBorder="1"/>
    <xf numFmtId="0" fontId="8" fillId="0" borderId="0" xfId="2" applyFont="1"/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 wrapText="1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0" fontId="8" fillId="0" borderId="5" xfId="0" applyFont="1" applyBorder="1"/>
    <xf numFmtId="0" fontId="8" fillId="0" borderId="0" xfId="0" applyFont="1"/>
    <xf numFmtId="0" fontId="8" fillId="0" borderId="0" xfId="3" quotePrefix="1" applyFont="1" applyAlignment="1" applyProtection="1">
      <alignment horizontal="left" vertical="top" wrapText="1"/>
      <protection locked="0"/>
    </xf>
    <xf numFmtId="0" fontId="8" fillId="0" borderId="0" xfId="2" applyFont="1" applyAlignment="1" applyProtection="1">
      <alignment horizontal="center"/>
      <protection locked="0"/>
    </xf>
    <xf numFmtId="4" fontId="8" fillId="0" borderId="0" xfId="3" quotePrefix="1" applyNumberFormat="1" applyFont="1" applyAlignment="1" applyProtection="1">
      <alignment horizontal="center" wrapText="1"/>
      <protection locked="0"/>
    </xf>
    <xf numFmtId="4" fontId="8" fillId="0" borderId="0" xfId="3" quotePrefix="1" applyNumberFormat="1" applyFont="1" applyAlignment="1" applyProtection="1">
      <alignment horizontal="right" wrapText="1"/>
      <protection locked="0"/>
    </xf>
    <xf numFmtId="4" fontId="8" fillId="0" borderId="5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vertical="top" wrapText="1"/>
    </xf>
    <xf numFmtId="0" fontId="8" fillId="0" borderId="0" xfId="2" applyFont="1" applyBorder="1" applyAlignment="1" applyProtection="1">
      <alignment horizontal="center"/>
      <protection locked="0"/>
    </xf>
    <xf numFmtId="4" fontId="8" fillId="0" borderId="0" xfId="3" quotePrefix="1" applyNumberFormat="1" applyFont="1" applyBorder="1" applyAlignment="1" applyProtection="1">
      <alignment horizontal="center" wrapText="1"/>
      <protection locked="0"/>
    </xf>
    <xf numFmtId="4" fontId="8" fillId="0" borderId="0" xfId="3" quotePrefix="1" applyNumberFormat="1" applyFont="1" applyBorder="1" applyAlignment="1" applyProtection="1">
      <alignment horizontal="right" wrapText="1"/>
      <protection locked="0"/>
    </xf>
    <xf numFmtId="165" fontId="8" fillId="0" borderId="0" xfId="3" quotePrefix="1" applyNumberFormat="1" applyFont="1" applyBorder="1" applyAlignment="1" applyProtection="1">
      <alignment horizontal="right" wrapText="1"/>
      <protection locked="0"/>
    </xf>
    <xf numFmtId="4" fontId="8" fillId="0" borderId="0" xfId="0" applyNumberFormat="1" applyFont="1" applyBorder="1" applyAlignment="1">
      <alignment horizontal="right"/>
    </xf>
    <xf numFmtId="4" fontId="8" fillId="0" borderId="0" xfId="0" applyNumberFormat="1" applyFont="1" applyAlignment="1" applyProtection="1">
      <alignment horizontal="right"/>
      <protection locked="0"/>
    </xf>
    <xf numFmtId="49" fontId="8" fillId="0" borderId="0" xfId="1" applyNumberFormat="1" applyFont="1" applyAlignment="1">
      <alignment horizontal="right" vertical="top"/>
    </xf>
    <xf numFmtId="49" fontId="11" fillId="0" borderId="0" xfId="1" applyNumberFormat="1" applyFont="1" applyAlignment="1" applyProtection="1">
      <alignment horizontal="left" vertical="top" wrapText="1"/>
      <protection locked="0"/>
    </xf>
    <xf numFmtId="0" fontId="9" fillId="0" borderId="5" xfId="0" applyFont="1" applyBorder="1"/>
    <xf numFmtId="0" fontId="9" fillId="0" borderId="0" xfId="0" applyFont="1"/>
    <xf numFmtId="0" fontId="8" fillId="0" borderId="0" xfId="9" applyFont="1" applyAlignment="1">
      <alignment horizontal="left" vertical="top"/>
    </xf>
    <xf numFmtId="0" fontId="8" fillId="0" borderId="8" xfId="0" applyFont="1" applyBorder="1" applyAlignment="1">
      <alignment horizontal="left" vertical="top" wrapText="1"/>
    </xf>
    <xf numFmtId="0" fontId="8" fillId="0" borderId="8" xfId="9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" fontId="8" fillId="0" borderId="8" xfId="0" applyNumberFormat="1" applyFont="1" applyBorder="1" applyAlignment="1" applyProtection="1">
      <alignment horizontal="right" wrapText="1"/>
      <protection locked="0"/>
    </xf>
    <xf numFmtId="0" fontId="8" fillId="0" borderId="0" xfId="0" applyFont="1" applyBorder="1"/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2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4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4" applyNumberFormat="1" applyFont="1" applyBorder="1" applyAlignment="1">
      <alignment horizontal="left" vertical="top" wrapText="1"/>
    </xf>
    <xf numFmtId="165" fontId="8" fillId="0" borderId="1" xfId="3" quotePrefix="1" applyNumberFormat="1" applyFont="1" applyBorder="1" applyAlignment="1" applyProtection="1">
      <alignment horizontal="right" wrapText="1"/>
      <protection locked="0"/>
    </xf>
    <xf numFmtId="165" fontId="8" fillId="0" borderId="1" xfId="4" applyFont="1" applyBorder="1" applyAlignment="1">
      <alignment horizontal="center"/>
    </xf>
    <xf numFmtId="0" fontId="8" fillId="0" borderId="1" xfId="4" applyNumberFormat="1" applyFont="1" applyBorder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wrapText="1"/>
    </xf>
    <xf numFmtId="0" fontId="9" fillId="0" borderId="0" xfId="1" applyFont="1" applyFill="1" applyBorder="1" applyAlignment="1">
      <alignment horizontal="center" vertical="center" wrapText="1"/>
    </xf>
    <xf numFmtId="164" fontId="9" fillId="0" borderId="0" xfId="1" applyNumberFormat="1" applyFont="1" applyFill="1" applyBorder="1" applyAlignment="1">
      <alignment wrapText="1"/>
    </xf>
    <xf numFmtId="0" fontId="0" fillId="0" borderId="0" xfId="1" applyFont="1" applyFill="1"/>
    <xf numFmtId="49" fontId="8" fillId="0" borderId="1" xfId="1" applyNumberFormat="1" applyFont="1" applyBorder="1" applyAlignment="1">
      <alignment horizontal="right" vertical="top"/>
    </xf>
    <xf numFmtId="49" fontId="9" fillId="3" borderId="2" xfId="1" applyNumberFormat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vertical="center" wrapText="1"/>
    </xf>
    <xf numFmtId="164" fontId="9" fillId="3" borderId="4" xfId="1" applyNumberFormat="1" applyFont="1" applyFill="1" applyBorder="1" applyAlignment="1">
      <alignment vertical="center" wrapText="1"/>
    </xf>
    <xf numFmtId="0" fontId="0" fillId="0" borderId="0" xfId="1" applyFont="1" applyAlignment="1">
      <alignment vertical="center"/>
    </xf>
    <xf numFmtId="49" fontId="9" fillId="0" borderId="0" xfId="1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7" fillId="0" borderId="0" xfId="0" applyFont="1"/>
    <xf numFmtId="4" fontId="0" fillId="0" borderId="0" xfId="0" applyNumberFormat="1"/>
    <xf numFmtId="0" fontId="0" fillId="0" borderId="0" xfId="0" applyAlignment="1">
      <alignment horizontal="right"/>
    </xf>
    <xf numFmtId="49" fontId="9" fillId="3" borderId="2" xfId="1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right" vertical="top"/>
    </xf>
    <xf numFmtId="0" fontId="8" fillId="0" borderId="1" xfId="0" quotePrefix="1" applyFont="1" applyBorder="1" applyAlignment="1">
      <alignment horizontal="left" vertical="top" wrapText="1"/>
    </xf>
    <xf numFmtId="165" fontId="8" fillId="0" borderId="1" xfId="4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4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quotePrefix="1" applyNumberFormat="1" applyFont="1" applyBorder="1" applyAlignment="1" applyProtection="1">
      <alignment horizontal="left" vertical="center"/>
      <protection locked="0"/>
    </xf>
    <xf numFmtId="4" fontId="8" fillId="0" borderId="1" xfId="3" quotePrefix="1" applyNumberFormat="1" applyFont="1" applyBorder="1" applyAlignment="1" applyProtection="1">
      <alignment horizontal="left" vertical="center" wrapText="1"/>
      <protection locked="0"/>
    </xf>
    <xf numFmtId="0" fontId="8" fillId="0" borderId="1" xfId="4" applyNumberFormat="1" applyFont="1" applyBorder="1" applyAlignment="1">
      <alignment horizontal="left" vertical="center" wrapText="1"/>
    </xf>
    <xf numFmtId="0" fontId="8" fillId="0" borderId="1" xfId="3" quotePrefix="1" applyFont="1" applyBorder="1" applyAlignment="1" applyProtection="1">
      <alignment horizontal="left" vertical="center" wrapText="1"/>
      <protection locked="0"/>
    </xf>
    <xf numFmtId="0" fontId="8" fillId="0" borderId="1" xfId="2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3" quotePrefix="1" applyFont="1" applyBorder="1" applyAlignment="1">
      <alignment horizontal="left" vertical="center" wrapText="1"/>
    </xf>
    <xf numFmtId="165" fontId="8" fillId="0" borderId="1" xfId="4" applyFont="1" applyBorder="1" applyAlignment="1">
      <alignment horizontal="left" vertical="center"/>
    </xf>
    <xf numFmtId="2" fontId="8" fillId="0" borderId="1" xfId="2" applyNumberFormat="1" applyFont="1" applyBorder="1" applyAlignment="1" applyProtection="1">
      <alignment horizontal="left" vertical="center"/>
      <protection locked="0"/>
    </xf>
    <xf numFmtId="169" fontId="0" fillId="0" borderId="1" xfId="0" applyNumberFormat="1" applyFont="1" applyBorder="1" applyAlignment="1">
      <alignment horizontal="left" vertical="center"/>
    </xf>
    <xf numFmtId="169" fontId="8" fillId="0" borderId="1" xfId="1" applyNumberFormat="1" applyFont="1" applyBorder="1" applyAlignment="1">
      <alignment horizontal="left" vertical="center" wrapText="1"/>
    </xf>
    <xf numFmtId="169" fontId="8" fillId="0" borderId="1" xfId="0" applyNumberFormat="1" applyFont="1" applyBorder="1" applyAlignment="1" applyProtection="1">
      <alignment horizontal="left" vertical="center" wrapText="1"/>
      <protection locked="0"/>
    </xf>
    <xf numFmtId="169" fontId="8" fillId="0" borderId="1" xfId="3" quotePrefix="1" applyNumberFormat="1" applyFont="1" applyBorder="1" applyAlignment="1" applyProtection="1">
      <alignment horizontal="left" vertical="center" wrapText="1"/>
      <protection locked="0"/>
    </xf>
    <xf numFmtId="169" fontId="0" fillId="0" borderId="1" xfId="18" applyNumberFormat="1" applyFont="1" applyBorder="1" applyAlignment="1">
      <alignment horizontal="left" vertical="center"/>
    </xf>
    <xf numFmtId="169" fontId="8" fillId="0" borderId="1" xfId="18" applyNumberFormat="1" applyFont="1" applyBorder="1" applyAlignment="1">
      <alignment horizontal="left" vertical="center" wrapText="1"/>
    </xf>
    <xf numFmtId="169" fontId="8" fillId="0" borderId="1" xfId="18" applyNumberFormat="1" applyFont="1" applyBorder="1" applyAlignment="1" applyProtection="1">
      <alignment horizontal="left" vertical="center" wrapText="1"/>
      <protection locked="0"/>
    </xf>
    <xf numFmtId="169" fontId="8" fillId="0" borderId="1" xfId="18" quotePrefix="1" applyNumberFormat="1" applyFont="1" applyBorder="1" applyAlignment="1" applyProtection="1">
      <alignment horizontal="left" vertical="center" wrapText="1"/>
      <protection locked="0"/>
    </xf>
    <xf numFmtId="169" fontId="8" fillId="0" borderId="1" xfId="18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right" vertical="top"/>
    </xf>
    <xf numFmtId="49" fontId="8" fillId="0" borderId="1" xfId="0" applyNumberFormat="1" applyFont="1" applyBorder="1" applyAlignment="1" applyProtection="1">
      <alignment horizontal="right" vertical="top"/>
      <protection locked="0"/>
    </xf>
    <xf numFmtId="0" fontId="8" fillId="0" borderId="1" xfId="0" applyFont="1" applyBorder="1" applyAlignment="1" applyProtection="1">
      <alignment horizontal="right" vertical="top"/>
      <protection locked="0"/>
    </xf>
    <xf numFmtId="0" fontId="8" fillId="0" borderId="1" xfId="4" applyNumberFormat="1" applyFont="1" applyBorder="1" applyAlignment="1">
      <alignment horizontal="right" vertical="top" wrapText="1"/>
    </xf>
    <xf numFmtId="0" fontId="8" fillId="0" borderId="1" xfId="2" applyFont="1" applyBorder="1" applyAlignment="1" applyProtection="1">
      <alignment horizontal="right" vertical="top"/>
      <protection locked="0"/>
    </xf>
    <xf numFmtId="0" fontId="8" fillId="0" borderId="1" xfId="4" applyNumberFormat="1" applyFont="1" applyBorder="1" applyAlignment="1">
      <alignment horizontal="right" vertical="top"/>
    </xf>
    <xf numFmtId="169" fontId="8" fillId="0" borderId="1" xfId="0" applyNumberFormat="1" applyFont="1" applyBorder="1" applyAlignment="1">
      <alignment horizontal="right" wrapText="1"/>
    </xf>
    <xf numFmtId="169" fontId="8" fillId="0" borderId="1" xfId="0" applyNumberFormat="1" applyFont="1" applyBorder="1" applyAlignment="1">
      <alignment wrapText="1"/>
    </xf>
    <xf numFmtId="169" fontId="8" fillId="0" borderId="1" xfId="0" applyNumberFormat="1" applyFont="1" applyBorder="1"/>
    <xf numFmtId="0" fontId="8" fillId="0" borderId="1" xfId="8" applyNumberFormat="1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1" xfId="8" applyNumberFormat="1" applyFont="1" applyBorder="1" applyAlignment="1">
      <alignment horizontal="right" vertical="top"/>
    </xf>
    <xf numFmtId="169" fontId="8" fillId="0" borderId="1" xfId="0" applyNumberFormat="1" applyFont="1" applyBorder="1" applyAlignment="1" applyProtection="1">
      <alignment horizontal="right" wrapText="1"/>
      <protection locked="0"/>
    </xf>
    <xf numFmtId="169" fontId="8" fillId="0" borderId="1" xfId="0" applyNumberFormat="1" applyFont="1" applyBorder="1" applyAlignment="1" applyProtection="1">
      <alignment horizontal="right"/>
      <protection locked="0"/>
    </xf>
    <xf numFmtId="169" fontId="8" fillId="0" borderId="1" xfId="3" quotePrefix="1" applyNumberFormat="1" applyFont="1" applyBorder="1" applyAlignment="1" applyProtection="1">
      <alignment horizontal="right" wrapText="1"/>
      <protection locked="0"/>
    </xf>
    <xf numFmtId="169" fontId="9" fillId="3" borderId="4" xfId="1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/>
    </xf>
    <xf numFmtId="0" fontId="9" fillId="0" borderId="1" xfId="4" applyNumberFormat="1" applyFont="1" applyBorder="1" applyAlignment="1">
      <alignment horizontal="left" vertical="top" wrapText="1"/>
    </xf>
    <xf numFmtId="0" fontId="9" fillId="0" borderId="1" xfId="15" applyFont="1" applyBorder="1" applyAlignment="1">
      <alignment wrapText="1"/>
    </xf>
    <xf numFmtId="0" fontId="9" fillId="0" borderId="6" xfId="15" applyFont="1" applyBorder="1" applyAlignment="1">
      <alignment horizontal="center" vertical="center" wrapText="1"/>
    </xf>
    <xf numFmtId="0" fontId="9" fillId="0" borderId="7" xfId="15" applyFont="1" applyBorder="1" applyAlignment="1">
      <alignment horizontal="center" vertical="center" wrapText="1"/>
    </xf>
    <xf numFmtId="0" fontId="9" fillId="0" borderId="9" xfId="15" applyFont="1" applyBorder="1" applyAlignment="1">
      <alignment horizontal="center" vertical="center" wrapText="1"/>
    </xf>
    <xf numFmtId="0" fontId="8" fillId="0" borderId="1" xfId="17" quotePrefix="1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/>
    </xf>
  </cellXfs>
  <cellStyles count="19">
    <cellStyle name="Comma 2" xfId="7" xr:uid="{00000000-0005-0000-0000-000000000000}"/>
    <cellStyle name="Currency 4 2" xfId="5" xr:uid="{00000000-0005-0000-0000-000001000000}"/>
    <cellStyle name="Good 2" xfId="10" xr:uid="{00000000-0005-0000-0000-000002000000}"/>
    <cellStyle name="Normal 10" xfId="2" xr:uid="{00000000-0005-0000-0000-000004000000}"/>
    <cellStyle name="Normal 10 10" xfId="4" xr:uid="{00000000-0005-0000-0000-000005000000}"/>
    <cellStyle name="Normal 12" xfId="12" xr:uid="{00000000-0005-0000-0000-000006000000}"/>
    <cellStyle name="Normal 19 2 4 2" xfId="1" xr:uid="{00000000-0005-0000-0000-000007000000}"/>
    <cellStyle name="Normal 2 2" xfId="14" xr:uid="{00000000-0005-0000-0000-000008000000}"/>
    <cellStyle name="Normal 3" xfId="11" xr:uid="{00000000-0005-0000-0000-000009000000}"/>
    <cellStyle name="Normal 38" xfId="6" xr:uid="{00000000-0005-0000-0000-00000A000000}"/>
    <cellStyle name="Normal 6" xfId="13" xr:uid="{00000000-0005-0000-0000-00000B000000}"/>
    <cellStyle name="Normal 77 2 2" xfId="8" xr:uid="{00000000-0005-0000-0000-00000C000000}"/>
    <cellStyle name="Normal 96" xfId="15" xr:uid="{00000000-0005-0000-0000-00000D000000}"/>
    <cellStyle name="Normalno" xfId="0" builtinId="0"/>
    <cellStyle name="Normalno 12" xfId="16" xr:uid="{00000000-0005-0000-0000-00000E000000}"/>
    <cellStyle name="Normalno 16" xfId="9" xr:uid="{00000000-0005-0000-0000-00000F000000}"/>
    <cellStyle name="Stil 1" xfId="3" xr:uid="{00000000-0005-0000-0000-000010000000}"/>
    <cellStyle name="Stil 1 3" xfId="17" xr:uid="{00000000-0005-0000-0000-000011000000}"/>
    <cellStyle name="Valuta" xfId="18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47"/>
  <sheetViews>
    <sheetView tabSelected="1" topLeftCell="A109" zoomScale="70" zoomScaleNormal="70" workbookViewId="0">
      <selection activeCell="E124" sqref="E124"/>
    </sheetView>
  </sheetViews>
  <sheetFormatPr defaultColWidth="8.85546875" defaultRowHeight="15"/>
  <cols>
    <col min="1" max="1" width="5.7109375" style="2" customWidth="1"/>
    <col min="2" max="2" width="65.42578125" style="3" customWidth="1"/>
    <col min="3" max="3" width="7.85546875" style="3" customWidth="1"/>
    <col min="4" max="4" width="8" style="3" bestFit="1" customWidth="1"/>
    <col min="5" max="5" width="10.42578125" style="3" bestFit="1" customWidth="1"/>
    <col min="6" max="6" width="14.140625" style="3" bestFit="1" customWidth="1"/>
    <col min="7" max="34" width="8.85546875" style="3"/>
    <col min="35" max="35" width="9" style="3" customWidth="1"/>
    <col min="36" max="16384" width="8.85546875" style="3"/>
  </cols>
  <sheetData>
    <row r="3" spans="1:6" ht="31.5" customHeight="1">
      <c r="B3" s="72" t="s">
        <v>91</v>
      </c>
      <c r="C3" s="72"/>
      <c r="D3" s="72"/>
      <c r="E3" s="72"/>
    </row>
    <row r="6" spans="1:6" ht="45">
      <c r="A6" s="79" t="s">
        <v>7</v>
      </c>
      <c r="B6" s="80" t="s">
        <v>8</v>
      </c>
      <c r="C6" s="81" t="s">
        <v>5</v>
      </c>
      <c r="D6" s="79" t="s">
        <v>6</v>
      </c>
      <c r="E6" s="81" t="s">
        <v>9</v>
      </c>
      <c r="F6" s="79" t="s">
        <v>10</v>
      </c>
    </row>
    <row r="7" spans="1:6" ht="15.75" thickBot="1">
      <c r="A7" s="71"/>
      <c r="B7" s="69"/>
      <c r="C7" s="69"/>
      <c r="D7" s="69"/>
      <c r="E7" s="69"/>
      <c r="F7" s="70"/>
    </row>
    <row r="8" spans="1:6" s="4" customFormat="1" ht="15.75" thickBot="1">
      <c r="A8" s="57" t="s">
        <v>22</v>
      </c>
      <c r="B8" s="58" t="s">
        <v>23</v>
      </c>
      <c r="C8" s="59"/>
      <c r="D8" s="59"/>
      <c r="E8" s="5"/>
      <c r="F8" s="60"/>
    </row>
    <row r="9" spans="1:6">
      <c r="A9" s="71"/>
      <c r="B9" s="69"/>
      <c r="C9" s="69"/>
      <c r="D9" s="69"/>
      <c r="E9" s="69"/>
      <c r="F9" s="70"/>
    </row>
    <row r="10" spans="1:6" ht="45">
      <c r="A10" s="108" t="s">
        <v>0</v>
      </c>
      <c r="B10" s="83" t="s">
        <v>11</v>
      </c>
      <c r="C10" s="82" t="s">
        <v>1</v>
      </c>
      <c r="D10" s="84">
        <v>1</v>
      </c>
      <c r="E10" s="103"/>
      <c r="F10" s="99">
        <f>SUM(D10*E10)</f>
        <v>0</v>
      </c>
    </row>
    <row r="11" spans="1:6">
      <c r="A11" s="108"/>
      <c r="B11" s="83"/>
      <c r="C11" s="82"/>
      <c r="D11" s="84"/>
      <c r="E11" s="103"/>
      <c r="F11" s="99"/>
    </row>
    <row r="12" spans="1:6" s="4" customFormat="1" ht="150">
      <c r="A12" s="56" t="s">
        <v>2</v>
      </c>
      <c r="B12" s="85" t="s">
        <v>13</v>
      </c>
      <c r="C12" s="85" t="s">
        <v>14</v>
      </c>
      <c r="D12" s="86">
        <v>2</v>
      </c>
      <c r="E12" s="104"/>
      <c r="F12" s="100">
        <f>D12*E12</f>
        <v>0</v>
      </c>
    </row>
    <row r="13" spans="1:6" s="4" customFormat="1">
      <c r="A13" s="56"/>
      <c r="B13" s="85"/>
      <c r="C13" s="85"/>
      <c r="D13" s="86"/>
      <c r="E13" s="104"/>
      <c r="F13" s="100"/>
    </row>
    <row r="14" spans="1:6" s="4" customFormat="1" ht="90">
      <c r="A14" s="56" t="s">
        <v>3</v>
      </c>
      <c r="B14" s="85" t="s">
        <v>15</v>
      </c>
      <c r="C14" s="85" t="s">
        <v>14</v>
      </c>
      <c r="D14" s="86">
        <v>1</v>
      </c>
      <c r="E14" s="104"/>
      <c r="F14" s="100">
        <f>D14*E14</f>
        <v>0</v>
      </c>
    </row>
    <row r="15" spans="1:6" s="4" customFormat="1">
      <c r="A15" s="56"/>
      <c r="B15" s="85"/>
      <c r="C15" s="85"/>
      <c r="D15" s="86"/>
      <c r="E15" s="104"/>
      <c r="F15" s="100"/>
    </row>
    <row r="16" spans="1:6" s="4" customFormat="1" ht="45">
      <c r="A16" s="56" t="s">
        <v>4</v>
      </c>
      <c r="B16" s="85" t="s">
        <v>18</v>
      </c>
      <c r="C16" s="85" t="s">
        <v>14</v>
      </c>
      <c r="D16" s="86">
        <v>1</v>
      </c>
      <c r="E16" s="104"/>
      <c r="F16" s="100">
        <f>D16*E16</f>
        <v>0</v>
      </c>
    </row>
    <row r="17" spans="1:8" s="4" customFormat="1">
      <c r="A17" s="56"/>
      <c r="B17" s="85"/>
      <c r="C17" s="85"/>
      <c r="D17" s="86"/>
      <c r="E17" s="104"/>
      <c r="F17" s="100"/>
    </row>
    <row r="18" spans="1:8" s="4" customFormat="1" ht="45">
      <c r="A18" s="56" t="s">
        <v>16</v>
      </c>
      <c r="B18" s="85" t="s">
        <v>20</v>
      </c>
      <c r="C18" s="85" t="s">
        <v>21</v>
      </c>
      <c r="D18" s="86">
        <v>28</v>
      </c>
      <c r="E18" s="104"/>
      <c r="F18" s="100">
        <f>D18*E18</f>
        <v>0</v>
      </c>
    </row>
    <row r="19" spans="1:8" s="4" customFormat="1">
      <c r="A19" s="56"/>
      <c r="B19" s="85"/>
      <c r="C19" s="85"/>
      <c r="D19" s="86"/>
      <c r="E19" s="104"/>
      <c r="F19" s="100"/>
    </row>
    <row r="20" spans="1:8" ht="195">
      <c r="A20" s="108" t="s">
        <v>17</v>
      </c>
      <c r="B20" s="83" t="s">
        <v>26</v>
      </c>
      <c r="C20" s="82" t="s">
        <v>1</v>
      </c>
      <c r="D20" s="84">
        <v>12</v>
      </c>
      <c r="E20" s="103"/>
      <c r="F20" s="99">
        <f>SUM(D20*E20)</f>
        <v>0</v>
      </c>
    </row>
    <row r="21" spans="1:8">
      <c r="A21" s="108"/>
      <c r="B21" s="83"/>
      <c r="C21" s="82"/>
      <c r="D21" s="84"/>
      <c r="E21" s="103"/>
      <c r="F21" s="99"/>
    </row>
    <row r="22" spans="1:8" ht="45">
      <c r="A22" s="109" t="s">
        <v>19</v>
      </c>
      <c r="B22" s="87" t="s">
        <v>75</v>
      </c>
      <c r="C22" s="88"/>
      <c r="D22" s="89"/>
      <c r="E22" s="105"/>
      <c r="F22" s="101"/>
      <c r="G22" s="40"/>
      <c r="H22" s="18"/>
    </row>
    <row r="23" spans="1:8">
      <c r="A23" s="109"/>
      <c r="B23" s="90" t="s">
        <v>27</v>
      </c>
      <c r="C23" s="88" t="s">
        <v>12</v>
      </c>
      <c r="D23" s="88">
        <v>20</v>
      </c>
      <c r="E23" s="106"/>
      <c r="F23" s="102">
        <f>+$D23*E23</f>
        <v>0</v>
      </c>
      <c r="G23" s="40"/>
      <c r="H23" s="18"/>
    </row>
    <row r="24" spans="1:8">
      <c r="A24" s="110"/>
      <c r="B24" s="87"/>
      <c r="C24" s="88"/>
      <c r="D24" s="89"/>
      <c r="E24" s="105"/>
      <c r="F24" s="101"/>
      <c r="G24" s="40"/>
      <c r="H24" s="18"/>
    </row>
    <row r="25" spans="1:8" ht="75">
      <c r="A25" s="111" t="s">
        <v>48</v>
      </c>
      <c r="B25" s="93" t="s">
        <v>28</v>
      </c>
      <c r="C25" s="94"/>
      <c r="D25" s="91"/>
      <c r="E25" s="106"/>
      <c r="F25" s="101"/>
      <c r="G25" s="29"/>
      <c r="H25" s="12"/>
    </row>
    <row r="26" spans="1:8">
      <c r="A26" s="112"/>
      <c r="B26" s="95"/>
      <c r="C26" s="94" t="s">
        <v>14</v>
      </c>
      <c r="D26" s="91">
        <v>3</v>
      </c>
      <c r="E26" s="106"/>
      <c r="F26" s="102">
        <f>+$D26*E26</f>
        <v>0</v>
      </c>
      <c r="G26" s="29"/>
      <c r="H26" s="12"/>
    </row>
    <row r="27" spans="1:8" ht="90">
      <c r="A27" s="112" t="s">
        <v>25</v>
      </c>
      <c r="B27" s="93" t="s">
        <v>29</v>
      </c>
      <c r="C27" s="94"/>
      <c r="D27" s="94"/>
      <c r="E27" s="107"/>
      <c r="F27" s="102"/>
      <c r="G27" s="40"/>
      <c r="H27" s="12"/>
    </row>
    <row r="28" spans="1:8">
      <c r="A28" s="112"/>
      <c r="B28" s="93" t="s">
        <v>30</v>
      </c>
      <c r="C28" s="94"/>
      <c r="D28" s="94"/>
      <c r="E28" s="107"/>
      <c r="F28" s="102"/>
      <c r="G28" s="40"/>
      <c r="H28" s="12"/>
    </row>
    <row r="29" spans="1:8">
      <c r="A29" s="112"/>
      <c r="B29" s="96" t="s">
        <v>31</v>
      </c>
      <c r="C29" s="97" t="s">
        <v>12</v>
      </c>
      <c r="D29" s="98">
        <v>20</v>
      </c>
      <c r="E29" s="107"/>
      <c r="F29" s="102">
        <f>+$D29*E29</f>
        <v>0</v>
      </c>
      <c r="G29" s="40"/>
      <c r="H29" s="12"/>
    </row>
    <row r="30" spans="1:8">
      <c r="A30" s="112"/>
      <c r="B30" s="96" t="s">
        <v>32</v>
      </c>
      <c r="C30" s="97" t="s">
        <v>12</v>
      </c>
      <c r="D30" s="98">
        <v>20</v>
      </c>
      <c r="E30" s="107"/>
      <c r="F30" s="102">
        <f>+$D30*E30</f>
        <v>0</v>
      </c>
      <c r="G30" s="40"/>
      <c r="H30" s="12"/>
    </row>
    <row r="31" spans="1:8">
      <c r="A31" s="112"/>
      <c r="B31" s="93"/>
      <c r="C31" s="94"/>
      <c r="D31" s="94"/>
      <c r="E31" s="107"/>
      <c r="F31" s="102"/>
      <c r="G31" s="40"/>
      <c r="H31" s="12"/>
    </row>
    <row r="32" spans="1:8" ht="150">
      <c r="A32" s="113" t="s">
        <v>92</v>
      </c>
      <c r="B32" s="92" t="s">
        <v>33</v>
      </c>
      <c r="C32" s="94"/>
      <c r="D32" s="94"/>
      <c r="E32" s="107"/>
      <c r="F32" s="102"/>
      <c r="G32" s="40"/>
      <c r="H32" s="12"/>
    </row>
    <row r="33" spans="1:8">
      <c r="A33" s="113"/>
      <c r="B33" s="96" t="s">
        <v>34</v>
      </c>
      <c r="C33" s="97" t="s">
        <v>12</v>
      </c>
      <c r="D33" s="98">
        <v>20</v>
      </c>
      <c r="E33" s="107"/>
      <c r="F33" s="102">
        <f>+$D33*E33</f>
        <v>0</v>
      </c>
      <c r="G33" s="40"/>
      <c r="H33" s="12"/>
    </row>
    <row r="34" spans="1:8" ht="15.75" thickBot="1">
      <c r="A34" s="10"/>
      <c r="B34" s="24"/>
      <c r="C34" s="25"/>
      <c r="D34" s="26"/>
      <c r="E34" s="27"/>
      <c r="F34" s="28"/>
      <c r="G34" s="29"/>
      <c r="H34" s="12"/>
    </row>
    <row r="35" spans="1:8" s="61" customFormat="1" ht="15.75" thickBot="1">
      <c r="A35" s="57" t="s">
        <v>22</v>
      </c>
      <c r="B35" s="58" t="s">
        <v>23</v>
      </c>
      <c r="C35" s="59"/>
      <c r="D35" s="59"/>
      <c r="E35" s="5" t="s">
        <v>24</v>
      </c>
      <c r="F35" s="124">
        <f>SUM(F10:F34)</f>
        <v>0</v>
      </c>
    </row>
    <row r="36" spans="1:8" ht="15.75" thickBot="1">
      <c r="A36" s="71"/>
      <c r="B36" s="69"/>
      <c r="C36" s="69"/>
      <c r="D36" s="69"/>
      <c r="E36" s="69"/>
      <c r="F36" s="70"/>
    </row>
    <row r="37" spans="1:8" s="4" customFormat="1" ht="15.75" thickBot="1">
      <c r="A37" s="57" t="s">
        <v>39</v>
      </c>
      <c r="B37" s="58" t="s">
        <v>93</v>
      </c>
      <c r="C37" s="59"/>
      <c r="D37" s="59"/>
      <c r="E37" s="5"/>
      <c r="F37" s="60"/>
    </row>
    <row r="38" spans="1:8" s="4" customFormat="1">
      <c r="A38" s="31"/>
      <c r="B38" s="6"/>
      <c r="C38" s="7"/>
      <c r="D38" s="8"/>
      <c r="E38" s="8"/>
      <c r="F38" s="8"/>
    </row>
    <row r="39" spans="1:8" s="4" customFormat="1" ht="75" customHeight="1">
      <c r="A39" s="108" t="s">
        <v>0</v>
      </c>
      <c r="B39" s="83" t="s">
        <v>40</v>
      </c>
      <c r="C39" s="82"/>
      <c r="D39" s="84"/>
      <c r="E39" s="99"/>
      <c r="F39" s="99"/>
    </row>
    <row r="40" spans="1:8" s="4" customFormat="1">
      <c r="A40" s="108"/>
      <c r="B40" s="83" t="s">
        <v>73</v>
      </c>
      <c r="C40" s="82" t="s">
        <v>21</v>
      </c>
      <c r="D40" s="84">
        <v>20</v>
      </c>
      <c r="E40" s="99"/>
      <c r="F40" s="99">
        <f t="shared" ref="F40:F44" si="0">D40*E40</f>
        <v>0</v>
      </c>
    </row>
    <row r="41" spans="1:8" s="4" customFormat="1">
      <c r="A41" s="108"/>
      <c r="B41" s="83"/>
      <c r="C41" s="82"/>
      <c r="D41" s="84"/>
      <c r="E41" s="99"/>
      <c r="F41" s="99"/>
    </row>
    <row r="42" spans="1:8" s="4" customFormat="1">
      <c r="A42" s="108" t="s">
        <v>2</v>
      </c>
      <c r="B42" s="83" t="s">
        <v>41</v>
      </c>
      <c r="C42" s="82"/>
      <c r="D42" s="84"/>
      <c r="E42" s="99"/>
      <c r="F42" s="99"/>
      <c r="G42" s="32"/>
    </row>
    <row r="43" spans="1:8" s="4" customFormat="1" ht="45">
      <c r="A43" s="108"/>
      <c r="B43" s="83" t="s">
        <v>42</v>
      </c>
      <c r="C43" s="82"/>
      <c r="D43" s="84"/>
      <c r="E43" s="99"/>
      <c r="F43" s="99"/>
      <c r="G43" s="32"/>
    </row>
    <row r="44" spans="1:8" s="4" customFormat="1" ht="16.149999999999999" customHeight="1">
      <c r="A44" s="108"/>
      <c r="B44" s="83" t="s">
        <v>43</v>
      </c>
      <c r="C44" s="82" t="s">
        <v>44</v>
      </c>
      <c r="D44" s="84">
        <v>1</v>
      </c>
      <c r="E44" s="99"/>
      <c r="F44" s="99">
        <f t="shared" si="0"/>
        <v>0</v>
      </c>
      <c r="G44" s="32"/>
    </row>
    <row r="45" spans="1:8" s="4" customFormat="1" ht="16.149999999999999" customHeight="1">
      <c r="A45" s="108"/>
      <c r="B45" s="83"/>
      <c r="C45" s="82"/>
      <c r="D45" s="84"/>
      <c r="E45" s="99"/>
      <c r="F45" s="99"/>
      <c r="G45" s="32"/>
    </row>
    <row r="46" spans="1:8" s="4" customFormat="1" ht="24.75" customHeight="1">
      <c r="A46" s="108" t="s">
        <v>3</v>
      </c>
      <c r="B46" s="83" t="s">
        <v>45</v>
      </c>
      <c r="C46" s="82"/>
      <c r="D46" s="84"/>
      <c r="E46" s="99"/>
      <c r="F46" s="99"/>
    </row>
    <row r="47" spans="1:8" s="4" customFormat="1" ht="17.25" customHeight="1">
      <c r="A47" s="108"/>
      <c r="B47" s="83" t="s">
        <v>74</v>
      </c>
      <c r="C47" s="82" t="s">
        <v>1</v>
      </c>
      <c r="D47" s="84">
        <v>3</v>
      </c>
      <c r="E47" s="99"/>
      <c r="F47" s="99">
        <f>D47*E47</f>
        <v>0</v>
      </c>
    </row>
    <row r="48" spans="1:8" s="4" customFormat="1">
      <c r="A48" s="108"/>
      <c r="B48" s="83"/>
      <c r="C48" s="82"/>
      <c r="D48" s="84"/>
      <c r="E48" s="99"/>
      <c r="F48" s="99"/>
    </row>
    <row r="49" spans="1:6" s="4" customFormat="1" ht="33.6" customHeight="1">
      <c r="A49" s="108" t="s">
        <v>4</v>
      </c>
      <c r="B49" s="83" t="s">
        <v>46</v>
      </c>
      <c r="C49" s="82" t="s">
        <v>1</v>
      </c>
      <c r="D49" s="84">
        <v>1</v>
      </c>
      <c r="E49" s="99"/>
      <c r="F49" s="99">
        <f>D49*E49</f>
        <v>0</v>
      </c>
    </row>
    <row r="50" spans="1:6" s="4" customFormat="1">
      <c r="A50" s="108"/>
      <c r="B50" s="83"/>
      <c r="C50" s="82"/>
      <c r="D50" s="84"/>
      <c r="E50" s="99"/>
      <c r="F50" s="99"/>
    </row>
    <row r="51" spans="1:6" s="4" customFormat="1" ht="61.9" customHeight="1">
      <c r="A51" s="108" t="s">
        <v>16</v>
      </c>
      <c r="B51" s="83" t="s">
        <v>47</v>
      </c>
      <c r="C51" s="82" t="s">
        <v>1</v>
      </c>
      <c r="D51" s="84">
        <v>1</v>
      </c>
      <c r="E51" s="99"/>
      <c r="F51" s="99">
        <f>D51*E51</f>
        <v>0</v>
      </c>
    </row>
    <row r="52" spans="1:6" s="4" customFormat="1">
      <c r="A52" s="108"/>
      <c r="B52" s="83"/>
      <c r="C52" s="82"/>
      <c r="D52" s="84"/>
      <c r="E52" s="99"/>
      <c r="F52" s="99"/>
    </row>
    <row r="53" spans="1:6" s="4" customFormat="1" ht="150">
      <c r="A53" s="108" t="s">
        <v>17</v>
      </c>
      <c r="B53" s="83" t="s">
        <v>76</v>
      </c>
      <c r="C53" s="82"/>
      <c r="D53" s="84"/>
      <c r="E53" s="99"/>
      <c r="F53" s="99"/>
    </row>
    <row r="54" spans="1:6" s="4" customFormat="1">
      <c r="A54" s="108"/>
      <c r="B54" s="83" t="s">
        <v>50</v>
      </c>
      <c r="C54" s="82" t="s">
        <v>21</v>
      </c>
      <c r="D54" s="84">
        <v>5</v>
      </c>
      <c r="E54" s="99"/>
      <c r="F54" s="99">
        <f>D54*E54</f>
        <v>0</v>
      </c>
    </row>
    <row r="55" spans="1:6" s="4" customFormat="1">
      <c r="A55" s="108"/>
      <c r="B55" s="83" t="s">
        <v>51</v>
      </c>
      <c r="C55" s="82" t="s">
        <v>21</v>
      </c>
      <c r="D55" s="84">
        <v>12</v>
      </c>
      <c r="E55" s="99"/>
      <c r="F55" s="99">
        <f t="shared" ref="F55:F56" si="1">D55*E55</f>
        <v>0</v>
      </c>
    </row>
    <row r="56" spans="1:6" s="4" customFormat="1">
      <c r="A56" s="108"/>
      <c r="B56" s="83" t="s">
        <v>52</v>
      </c>
      <c r="C56" s="82" t="s">
        <v>21</v>
      </c>
      <c r="D56" s="84">
        <v>8</v>
      </c>
      <c r="E56" s="99"/>
      <c r="F56" s="99">
        <f t="shared" si="1"/>
        <v>0</v>
      </c>
    </row>
    <row r="57" spans="1:6" s="4" customFormat="1">
      <c r="A57" s="108"/>
      <c r="B57" s="83"/>
      <c r="C57" s="82"/>
      <c r="D57" s="84"/>
      <c r="E57" s="99"/>
      <c r="F57" s="99"/>
    </row>
    <row r="58" spans="1:6" s="4" customFormat="1">
      <c r="A58" s="108"/>
      <c r="B58" s="83"/>
      <c r="C58" s="82"/>
      <c r="D58" s="84"/>
      <c r="E58" s="99"/>
      <c r="F58" s="99"/>
    </row>
    <row r="59" spans="1:6" s="4" customFormat="1" ht="30">
      <c r="A59" s="108" t="s">
        <v>19</v>
      </c>
      <c r="B59" s="83" t="s">
        <v>81</v>
      </c>
      <c r="C59" s="82" t="s">
        <v>1</v>
      </c>
      <c r="D59" s="84">
        <v>2</v>
      </c>
      <c r="E59" s="99"/>
      <c r="F59" s="99">
        <f>D59*E59</f>
        <v>0</v>
      </c>
    </row>
    <row r="60" spans="1:6" s="4" customFormat="1">
      <c r="A60" s="108"/>
      <c r="B60" s="83"/>
      <c r="C60" s="82"/>
      <c r="D60" s="84"/>
      <c r="E60" s="99"/>
      <c r="F60" s="99"/>
    </row>
    <row r="61" spans="1:6" s="4" customFormat="1" ht="30.6" customHeight="1">
      <c r="A61" s="108" t="s">
        <v>48</v>
      </c>
      <c r="B61" s="83" t="s">
        <v>53</v>
      </c>
      <c r="C61" s="82" t="s">
        <v>1</v>
      </c>
      <c r="D61" s="84">
        <v>2</v>
      </c>
      <c r="E61" s="99"/>
      <c r="F61" s="99">
        <f>D61*E61</f>
        <v>0</v>
      </c>
    </row>
    <row r="62" spans="1:6" s="4" customFormat="1" ht="15.75" thickBot="1">
      <c r="A62" s="31"/>
      <c r="B62" s="6"/>
      <c r="C62" s="7"/>
      <c r="D62" s="8"/>
      <c r="E62" s="8"/>
      <c r="F62" s="8"/>
    </row>
    <row r="63" spans="1:6" s="61" customFormat="1" ht="15.75" thickBot="1">
      <c r="A63" s="57" t="s">
        <v>39</v>
      </c>
      <c r="B63" s="58" t="s">
        <v>54</v>
      </c>
      <c r="C63" s="59"/>
      <c r="D63" s="59"/>
      <c r="E63" s="5" t="s">
        <v>24</v>
      </c>
      <c r="F63" s="124">
        <f>SUM(F40:F62)</f>
        <v>0</v>
      </c>
    </row>
    <row r="64" spans="1:6" s="55" customFormat="1" ht="15.75" thickBot="1">
      <c r="A64" s="62"/>
      <c r="B64" s="51"/>
      <c r="C64" s="52"/>
      <c r="D64" s="52"/>
      <c r="E64" s="53"/>
      <c r="F64" s="54"/>
    </row>
    <row r="65" spans="1:6" s="4" customFormat="1" ht="15.75" thickBot="1">
      <c r="A65" s="57" t="s">
        <v>49</v>
      </c>
      <c r="B65" s="58" t="s">
        <v>58</v>
      </c>
      <c r="C65" s="59"/>
      <c r="D65" s="59"/>
      <c r="E65" s="5"/>
      <c r="F65" s="60"/>
    </row>
    <row r="66" spans="1:6" s="55" customFormat="1">
      <c r="A66" s="50"/>
      <c r="B66" s="51"/>
      <c r="C66" s="52"/>
      <c r="D66" s="52"/>
      <c r="E66" s="53"/>
      <c r="F66" s="54"/>
    </row>
    <row r="67" spans="1:6" s="4" customFormat="1">
      <c r="A67" s="76" t="s">
        <v>0</v>
      </c>
      <c r="B67" s="95" t="s">
        <v>55</v>
      </c>
      <c r="C67" s="73" t="s">
        <v>1</v>
      </c>
      <c r="D67" s="74">
        <v>1</v>
      </c>
      <c r="E67" s="115"/>
      <c r="F67" s="114">
        <f>D67*E67</f>
        <v>0</v>
      </c>
    </row>
    <row r="68" spans="1:6" s="4" customFormat="1">
      <c r="A68" s="76"/>
      <c r="B68" s="95"/>
      <c r="C68" s="73"/>
      <c r="D68" s="74"/>
      <c r="E68" s="115"/>
      <c r="F68" s="114"/>
    </row>
    <row r="69" spans="1:6" s="4" customFormat="1" ht="15" customHeight="1">
      <c r="A69" s="76" t="s">
        <v>2</v>
      </c>
      <c r="B69" s="95" t="s">
        <v>94</v>
      </c>
      <c r="C69" s="73" t="s">
        <v>1</v>
      </c>
      <c r="D69" s="75">
        <v>1</v>
      </c>
      <c r="E69" s="115"/>
      <c r="F69" s="114">
        <f t="shared" ref="F69:F75" si="2">D69*E69</f>
        <v>0</v>
      </c>
    </row>
    <row r="70" spans="1:6" s="4" customFormat="1">
      <c r="A70" s="76"/>
      <c r="B70" s="95"/>
      <c r="C70" s="73"/>
      <c r="D70" s="75"/>
      <c r="E70" s="115"/>
      <c r="F70" s="114"/>
    </row>
    <row r="71" spans="1:6" s="4" customFormat="1">
      <c r="A71" s="76" t="s">
        <v>3</v>
      </c>
      <c r="B71" s="95" t="s">
        <v>95</v>
      </c>
      <c r="C71" s="73" t="s">
        <v>1</v>
      </c>
      <c r="D71" s="74">
        <v>1</v>
      </c>
      <c r="E71" s="115"/>
      <c r="F71" s="114">
        <f t="shared" si="2"/>
        <v>0</v>
      </c>
    </row>
    <row r="72" spans="1:6" s="4" customFormat="1">
      <c r="A72" s="76"/>
      <c r="B72" s="95"/>
      <c r="C72" s="73"/>
      <c r="D72" s="74"/>
      <c r="E72" s="115"/>
      <c r="F72" s="114"/>
    </row>
    <row r="73" spans="1:6" s="4" customFormat="1">
      <c r="A73" s="76" t="s">
        <v>4</v>
      </c>
      <c r="B73" s="95" t="s">
        <v>96</v>
      </c>
      <c r="C73" s="73" t="s">
        <v>1</v>
      </c>
      <c r="D73" s="74">
        <v>2</v>
      </c>
      <c r="E73" s="115"/>
      <c r="F73" s="114">
        <f t="shared" si="2"/>
        <v>0</v>
      </c>
    </row>
    <row r="74" spans="1:6" s="4" customFormat="1">
      <c r="A74" s="76"/>
      <c r="B74" s="95"/>
      <c r="C74" s="73"/>
      <c r="D74" s="74"/>
      <c r="E74" s="115"/>
      <c r="F74" s="114"/>
    </row>
    <row r="75" spans="1:6" s="4" customFormat="1">
      <c r="A75" s="76" t="s">
        <v>16</v>
      </c>
      <c r="B75" s="95" t="s">
        <v>56</v>
      </c>
      <c r="C75" s="73" t="s">
        <v>1</v>
      </c>
      <c r="D75" s="75">
        <v>1</v>
      </c>
      <c r="E75" s="116"/>
      <c r="F75" s="114">
        <f t="shared" si="2"/>
        <v>0</v>
      </c>
    </row>
    <row r="76" spans="1:6" s="4" customFormat="1">
      <c r="A76" s="76"/>
      <c r="B76" s="95"/>
      <c r="C76" s="73"/>
      <c r="D76" s="75"/>
      <c r="E76" s="116"/>
      <c r="F76" s="114"/>
    </row>
    <row r="77" spans="1:6" s="4" customFormat="1">
      <c r="A77" s="76" t="s">
        <v>17</v>
      </c>
      <c r="B77" s="95" t="s">
        <v>97</v>
      </c>
      <c r="C77" s="73" t="s">
        <v>1</v>
      </c>
      <c r="D77" s="75">
        <v>2</v>
      </c>
      <c r="E77" s="116"/>
      <c r="F77" s="114">
        <f>D77*E77</f>
        <v>0</v>
      </c>
    </row>
    <row r="78" spans="1:6" s="4" customFormat="1">
      <c r="A78" s="76"/>
      <c r="B78" s="95"/>
      <c r="C78" s="73"/>
      <c r="D78" s="75"/>
      <c r="E78" s="116"/>
      <c r="F78" s="114"/>
    </row>
    <row r="79" spans="1:6" s="4" customFormat="1">
      <c r="A79" s="76" t="s">
        <v>19</v>
      </c>
      <c r="B79" s="95" t="s">
        <v>98</v>
      </c>
      <c r="C79" s="73" t="s">
        <v>1</v>
      </c>
      <c r="D79" s="75">
        <v>1</v>
      </c>
      <c r="E79" s="116"/>
      <c r="F79" s="114">
        <f>D79*E79</f>
        <v>0</v>
      </c>
    </row>
    <row r="80" spans="1:6" s="4" customFormat="1">
      <c r="A80" s="76"/>
      <c r="B80" s="95"/>
      <c r="C80" s="73"/>
      <c r="D80" s="75"/>
      <c r="E80" s="116"/>
      <c r="F80" s="114"/>
    </row>
    <row r="81" spans="1:8" s="4" customFormat="1" ht="60">
      <c r="A81" s="76" t="s">
        <v>48</v>
      </c>
      <c r="B81" s="95" t="s">
        <v>99</v>
      </c>
      <c r="C81" s="73" t="s">
        <v>57</v>
      </c>
      <c r="D81" s="74">
        <v>1</v>
      </c>
      <c r="E81" s="115"/>
      <c r="F81" s="114">
        <f t="shared" ref="F81:F83" si="3">D81*E81</f>
        <v>0</v>
      </c>
    </row>
    <row r="82" spans="1:8" s="4" customFormat="1">
      <c r="A82" s="76"/>
      <c r="B82" s="95"/>
      <c r="C82" s="73"/>
      <c r="D82" s="74"/>
      <c r="E82" s="115"/>
      <c r="F82" s="114"/>
    </row>
    <row r="83" spans="1:8" s="4" customFormat="1" ht="45">
      <c r="A83" s="76" t="s">
        <v>25</v>
      </c>
      <c r="B83" s="95" t="s">
        <v>100</v>
      </c>
      <c r="C83" s="73" t="s">
        <v>1</v>
      </c>
      <c r="D83" s="74">
        <v>1</v>
      </c>
      <c r="E83" s="115"/>
      <c r="F83" s="114">
        <f t="shared" si="3"/>
        <v>0</v>
      </c>
    </row>
    <row r="84" spans="1:8" ht="15.75" thickBot="1"/>
    <row r="85" spans="1:8" s="61" customFormat="1" ht="15.75" thickBot="1">
      <c r="A85" s="57" t="s">
        <v>49</v>
      </c>
      <c r="B85" s="58" t="s">
        <v>58</v>
      </c>
      <c r="C85" s="59"/>
      <c r="D85" s="59"/>
      <c r="E85" s="5" t="s">
        <v>24</v>
      </c>
      <c r="F85" s="124">
        <f>SUM(F67:F84)</f>
        <v>0</v>
      </c>
    </row>
    <row r="86" spans="1:8" ht="15.75" thickBot="1">
      <c r="A86" s="71"/>
      <c r="B86" s="69"/>
      <c r="C86" s="69"/>
      <c r="D86" s="69"/>
      <c r="E86" s="69"/>
      <c r="F86" s="70"/>
    </row>
    <row r="87" spans="1:8" s="4" customFormat="1" ht="15.75" thickBot="1">
      <c r="A87" s="57" t="s">
        <v>77</v>
      </c>
      <c r="B87" s="58" t="s">
        <v>78</v>
      </c>
      <c r="C87" s="59"/>
      <c r="D87" s="59"/>
      <c r="E87" s="5"/>
      <c r="F87" s="60"/>
    </row>
    <row r="88" spans="1:8">
      <c r="A88" s="71"/>
      <c r="B88" s="69"/>
      <c r="C88" s="69"/>
      <c r="D88" s="69"/>
      <c r="E88" s="69"/>
      <c r="F88" s="70"/>
    </row>
    <row r="89" spans="1:8" ht="216.75" customHeight="1">
      <c r="A89" s="113" t="s">
        <v>0</v>
      </c>
      <c r="B89" s="92" t="s">
        <v>101</v>
      </c>
      <c r="C89" s="44"/>
      <c r="D89" s="45"/>
      <c r="E89" s="121"/>
      <c r="F89" s="121"/>
      <c r="G89" s="29"/>
      <c r="H89" s="18"/>
    </row>
    <row r="90" spans="1:8">
      <c r="A90" s="120"/>
      <c r="B90" s="117" t="s">
        <v>36</v>
      </c>
      <c r="C90" s="42" t="s">
        <v>12</v>
      </c>
      <c r="D90" s="42">
        <v>6</v>
      </c>
      <c r="E90" s="122"/>
      <c r="F90" s="123">
        <f>D90*E90</f>
        <v>0</v>
      </c>
      <c r="G90" s="29"/>
      <c r="H90" s="18"/>
    </row>
    <row r="91" spans="1:8" ht="30">
      <c r="A91" s="110"/>
      <c r="B91" s="118" t="s">
        <v>37</v>
      </c>
      <c r="C91" s="42" t="s">
        <v>35</v>
      </c>
      <c r="D91" s="42">
        <v>18</v>
      </c>
      <c r="E91" s="122"/>
      <c r="F91" s="123">
        <f>D91*E91</f>
        <v>0</v>
      </c>
      <c r="G91" s="29"/>
      <c r="H91" s="18"/>
    </row>
    <row r="92" spans="1:8">
      <c r="A92" s="110"/>
      <c r="B92" s="87"/>
      <c r="C92" s="44"/>
      <c r="D92" s="44"/>
      <c r="E92" s="121"/>
      <c r="F92" s="121"/>
      <c r="G92" s="29"/>
      <c r="H92" s="18"/>
    </row>
    <row r="93" spans="1:8" ht="194.25" customHeight="1">
      <c r="A93" s="113" t="s">
        <v>2</v>
      </c>
      <c r="B93" s="83" t="s">
        <v>102</v>
      </c>
      <c r="C93" s="78"/>
      <c r="D93" s="44"/>
      <c r="E93" s="121"/>
      <c r="F93" s="121"/>
      <c r="G93" s="29"/>
      <c r="H93" s="18"/>
    </row>
    <row r="94" spans="1:8" ht="30">
      <c r="A94" s="113"/>
      <c r="B94" s="119" t="s">
        <v>38</v>
      </c>
      <c r="C94" s="48" t="s">
        <v>12</v>
      </c>
      <c r="D94" s="42">
        <v>20</v>
      </c>
      <c r="E94" s="122"/>
      <c r="F94" s="123">
        <f>D94*E94</f>
        <v>0</v>
      </c>
      <c r="G94" s="29"/>
      <c r="H94" s="18"/>
    </row>
    <row r="95" spans="1:8">
      <c r="A95" s="113"/>
      <c r="B95" s="119"/>
      <c r="C95" s="48"/>
      <c r="D95" s="42"/>
      <c r="E95" s="122"/>
      <c r="F95" s="123"/>
      <c r="G95" s="29"/>
      <c r="H95" s="18"/>
    </row>
    <row r="96" spans="1:8" ht="31.9" customHeight="1">
      <c r="A96" s="113" t="s">
        <v>3</v>
      </c>
      <c r="B96" s="83" t="s">
        <v>90</v>
      </c>
      <c r="C96" s="48" t="s">
        <v>12</v>
      </c>
      <c r="D96" s="42">
        <v>60</v>
      </c>
      <c r="E96" s="122"/>
      <c r="F96" s="123">
        <f>D96*E96</f>
        <v>0</v>
      </c>
      <c r="G96" s="29"/>
      <c r="H96" s="18"/>
    </row>
    <row r="97" spans="1:8" ht="15.75" thickBot="1">
      <c r="A97" s="71"/>
      <c r="B97" s="69"/>
      <c r="C97" s="69"/>
      <c r="D97" s="69"/>
      <c r="E97" s="69"/>
      <c r="F97" s="70"/>
    </row>
    <row r="98" spans="1:8" s="61" customFormat="1" ht="15.75" thickBot="1">
      <c r="A98" s="57" t="s">
        <v>77</v>
      </c>
      <c r="B98" s="58" t="s">
        <v>78</v>
      </c>
      <c r="C98" s="59"/>
      <c r="D98" s="59"/>
      <c r="E98" s="5" t="s">
        <v>24</v>
      </c>
      <c r="F98" s="124">
        <f>SUM(F89:F96)</f>
        <v>0</v>
      </c>
    </row>
    <row r="99" spans="1:8" ht="15.75" thickBot="1">
      <c r="A99" s="68"/>
      <c r="B99" s="69"/>
      <c r="C99" s="69"/>
      <c r="D99" s="69"/>
      <c r="E99" s="69"/>
      <c r="F99" s="70"/>
    </row>
    <row r="100" spans="1:8" ht="15.75" thickBot="1">
      <c r="A100" s="57" t="s">
        <v>79</v>
      </c>
      <c r="B100" s="58" t="s">
        <v>59</v>
      </c>
      <c r="C100" s="59"/>
      <c r="D100" s="59"/>
      <c r="E100" s="5"/>
      <c r="F100" s="124"/>
      <c r="G100" s="33"/>
      <c r="H100" s="34"/>
    </row>
    <row r="101" spans="1:8">
      <c r="A101" s="9"/>
      <c r="B101" s="13"/>
      <c r="C101" s="14"/>
      <c r="D101" s="15"/>
      <c r="E101" s="16"/>
      <c r="F101" s="16"/>
      <c r="G101" s="17"/>
      <c r="H101" s="18"/>
    </row>
    <row r="102" spans="1:8" ht="135.75" customHeight="1">
      <c r="A102" s="132" t="s">
        <v>0</v>
      </c>
      <c r="B102" s="46" t="s">
        <v>103</v>
      </c>
      <c r="C102" s="75"/>
      <c r="D102" s="44"/>
      <c r="E102" s="121"/>
      <c r="F102" s="121"/>
      <c r="G102" s="23"/>
      <c r="H102" s="18"/>
    </row>
    <row r="103" spans="1:8">
      <c r="A103" s="125"/>
      <c r="B103" s="126" t="s">
        <v>60</v>
      </c>
      <c r="C103" s="75" t="s">
        <v>12</v>
      </c>
      <c r="D103" s="44">
        <v>21</v>
      </c>
      <c r="E103" s="121"/>
      <c r="F103" s="123">
        <f>+$D103*E103</f>
        <v>0</v>
      </c>
      <c r="G103" s="23"/>
      <c r="H103" s="18"/>
    </row>
    <row r="104" spans="1:8">
      <c r="A104" s="125"/>
      <c r="B104" s="46"/>
      <c r="C104" s="75"/>
      <c r="D104" s="44"/>
      <c r="E104" s="121"/>
      <c r="F104" s="121"/>
      <c r="G104" s="23"/>
      <c r="H104" s="18"/>
    </row>
    <row r="105" spans="1:8" ht="60">
      <c r="A105" s="113" t="s">
        <v>2</v>
      </c>
      <c r="B105" s="46" t="s">
        <v>61</v>
      </c>
      <c r="C105" s="75"/>
      <c r="D105" s="44"/>
      <c r="E105" s="121"/>
      <c r="F105" s="121"/>
      <c r="G105" s="23"/>
      <c r="H105" s="18"/>
    </row>
    <row r="106" spans="1:8">
      <c r="A106" s="49"/>
      <c r="B106" s="127" t="s">
        <v>62</v>
      </c>
      <c r="C106" s="75" t="s">
        <v>12</v>
      </c>
      <c r="D106" s="44">
        <v>24</v>
      </c>
      <c r="E106" s="121"/>
      <c r="F106" s="47">
        <f>+$D106*E106</f>
        <v>0</v>
      </c>
      <c r="G106" s="23"/>
      <c r="H106" s="18"/>
    </row>
    <row r="107" spans="1:8">
      <c r="A107" s="49"/>
      <c r="B107" s="127"/>
      <c r="C107" s="75"/>
      <c r="D107" s="44"/>
      <c r="E107" s="121"/>
      <c r="F107" s="47"/>
      <c r="G107" s="23"/>
      <c r="H107" s="18"/>
    </row>
    <row r="108" spans="1:8" ht="114" customHeight="1">
      <c r="A108" s="128" t="s">
        <v>104</v>
      </c>
      <c r="B108" s="129"/>
      <c r="C108" s="129"/>
      <c r="D108" s="129"/>
      <c r="E108" s="129"/>
      <c r="F108" s="130"/>
      <c r="G108" s="23"/>
      <c r="H108" s="18"/>
    </row>
    <row r="109" spans="1:8" ht="15.75" thickBot="1">
      <c r="A109" s="10"/>
      <c r="B109" s="19"/>
      <c r="C109" s="20"/>
      <c r="D109" s="21"/>
      <c r="E109" s="30"/>
      <c r="F109" s="22"/>
      <c r="G109" s="11"/>
      <c r="H109" s="12"/>
    </row>
    <row r="110" spans="1:8" ht="15.75" thickBot="1">
      <c r="A110" s="57" t="s">
        <v>79</v>
      </c>
      <c r="B110" s="58" t="str">
        <f>B100</f>
        <v>KERAMIČARSKI I KAMENOREZAČKI RADOVI</v>
      </c>
      <c r="C110" s="59"/>
      <c r="D110" s="59"/>
      <c r="E110" s="5"/>
      <c r="F110" s="124">
        <f>SUM(F102:F106)</f>
        <v>0</v>
      </c>
      <c r="G110" s="33"/>
      <c r="H110" s="34"/>
    </row>
    <row r="111" spans="1:8" ht="15.75" thickBot="1"/>
    <row r="112" spans="1:8" ht="15.75" thickBot="1">
      <c r="A112" s="57" t="s">
        <v>80</v>
      </c>
      <c r="B112" s="58" t="s">
        <v>63</v>
      </c>
      <c r="C112" s="59"/>
      <c r="D112" s="59"/>
      <c r="E112" s="5"/>
      <c r="F112" s="124"/>
      <c r="G112" s="33"/>
      <c r="H112" s="34"/>
    </row>
    <row r="113" spans="1:8">
      <c r="A113" s="9"/>
      <c r="B113" s="13"/>
      <c r="C113" s="14"/>
      <c r="D113" s="15"/>
      <c r="E113" s="16"/>
      <c r="F113" s="16"/>
      <c r="G113" s="17"/>
      <c r="H113" s="18"/>
    </row>
    <row r="114" spans="1:8">
      <c r="A114" s="41"/>
      <c r="B114" s="43" t="s">
        <v>64</v>
      </c>
      <c r="C114" s="44"/>
      <c r="D114" s="45"/>
      <c r="E114" s="121"/>
      <c r="F114" s="121"/>
      <c r="G114" s="17"/>
      <c r="H114" s="18"/>
    </row>
    <row r="115" spans="1:8" ht="198" customHeight="1">
      <c r="A115" s="110"/>
      <c r="B115" s="43" t="s">
        <v>65</v>
      </c>
      <c r="C115" s="44"/>
      <c r="D115" s="44"/>
      <c r="E115" s="121"/>
      <c r="F115" s="121"/>
      <c r="G115" s="17"/>
      <c r="H115" s="18"/>
    </row>
    <row r="116" spans="1:8">
      <c r="A116" s="132" t="s">
        <v>0</v>
      </c>
      <c r="B116" s="77" t="s">
        <v>66</v>
      </c>
      <c r="C116" s="75"/>
      <c r="D116" s="44"/>
      <c r="E116" s="121"/>
      <c r="F116" s="121"/>
      <c r="G116" s="17"/>
      <c r="H116" s="18"/>
    </row>
    <row r="117" spans="1:8">
      <c r="A117" s="132"/>
      <c r="B117" s="131" t="s">
        <v>71</v>
      </c>
      <c r="C117" s="75" t="s">
        <v>1</v>
      </c>
      <c r="D117" s="75">
        <v>1</v>
      </c>
      <c r="E117" s="121"/>
      <c r="F117" s="121">
        <f>D117*E117</f>
        <v>0</v>
      </c>
      <c r="G117" s="17"/>
      <c r="H117" s="18"/>
    </row>
    <row r="118" spans="1:8">
      <c r="A118" s="132"/>
      <c r="B118" s="131" t="s">
        <v>67</v>
      </c>
      <c r="C118" s="75" t="s">
        <v>1</v>
      </c>
      <c r="D118" s="75">
        <v>1</v>
      </c>
      <c r="E118" s="121"/>
      <c r="F118" s="121">
        <f>D118*E118</f>
        <v>0</v>
      </c>
      <c r="G118" s="17"/>
      <c r="H118" s="18"/>
    </row>
    <row r="119" spans="1:8">
      <c r="A119" s="110"/>
      <c r="B119" s="43"/>
      <c r="C119" s="44"/>
      <c r="D119" s="44"/>
      <c r="E119" s="121"/>
      <c r="F119" s="121"/>
      <c r="G119" s="17"/>
      <c r="H119" s="18"/>
    </row>
    <row r="120" spans="1:8">
      <c r="A120" s="132" t="s">
        <v>2</v>
      </c>
      <c r="B120" s="77" t="s">
        <v>68</v>
      </c>
      <c r="C120" s="75"/>
      <c r="D120" s="44"/>
      <c r="E120" s="121"/>
      <c r="F120" s="121"/>
      <c r="G120" s="17"/>
      <c r="H120" s="18"/>
    </row>
    <row r="121" spans="1:8">
      <c r="A121" s="132"/>
      <c r="B121" s="131" t="s">
        <v>72</v>
      </c>
      <c r="C121" s="75" t="s">
        <v>1</v>
      </c>
      <c r="D121" s="75">
        <v>1</v>
      </c>
      <c r="E121" s="121"/>
      <c r="F121" s="121">
        <f>D121*E121</f>
        <v>0</v>
      </c>
      <c r="G121" s="17"/>
      <c r="H121" s="18"/>
    </row>
    <row r="122" spans="1:8">
      <c r="A122" s="132"/>
      <c r="B122" s="131"/>
      <c r="C122" s="75"/>
      <c r="D122" s="75"/>
      <c r="E122" s="121"/>
      <c r="F122" s="121"/>
      <c r="G122" s="17"/>
      <c r="H122" s="18"/>
    </row>
    <row r="123" spans="1:8">
      <c r="A123" s="132" t="s">
        <v>3</v>
      </c>
      <c r="B123" s="77" t="s">
        <v>69</v>
      </c>
      <c r="C123" s="75"/>
      <c r="D123" s="44"/>
      <c r="E123" s="121"/>
      <c r="F123" s="121"/>
      <c r="G123" s="17"/>
      <c r="H123" s="18"/>
    </row>
    <row r="124" spans="1:8">
      <c r="A124" s="132"/>
      <c r="B124" s="131" t="s">
        <v>70</v>
      </c>
      <c r="C124" s="75" t="s">
        <v>1</v>
      </c>
      <c r="D124" s="75">
        <v>2</v>
      </c>
      <c r="E124" s="121"/>
      <c r="F124" s="121">
        <f>D124*E124</f>
        <v>0</v>
      </c>
      <c r="G124" s="17"/>
      <c r="H124" s="18"/>
    </row>
    <row r="125" spans="1:8" ht="15.75" thickBot="1">
      <c r="A125" s="35"/>
      <c r="B125" s="36"/>
      <c r="C125" s="37"/>
      <c r="D125" s="38"/>
      <c r="E125" s="39"/>
      <c r="F125" s="39"/>
      <c r="G125" s="17"/>
      <c r="H125" s="18"/>
    </row>
    <row r="126" spans="1:8" ht="15.75" thickBot="1">
      <c r="A126" s="57" t="s">
        <v>80</v>
      </c>
      <c r="B126" s="58" t="s">
        <v>63</v>
      </c>
      <c r="C126" s="59"/>
      <c r="D126" s="59"/>
      <c r="E126" s="5"/>
      <c r="F126" s="124">
        <f>SUM(F117:F125)</f>
        <v>0</v>
      </c>
      <c r="G126" s="33"/>
      <c r="H126" s="34"/>
    </row>
    <row r="129" spans="1:8" s="1" customFormat="1" ht="15.75">
      <c r="A129" s="63"/>
      <c r="B129" s="64" t="s">
        <v>82</v>
      </c>
      <c r="E129" s="65"/>
    </row>
    <row r="130" spans="1:8" s="1" customFormat="1">
      <c r="A130" s="63"/>
      <c r="E130" s="65"/>
    </row>
    <row r="131" spans="1:8" s="1" customFormat="1" ht="15.75" thickBot="1">
      <c r="A131" s="63"/>
      <c r="D131" s="66"/>
      <c r="E131" s="65"/>
    </row>
    <row r="132" spans="1:8" s="61" customFormat="1" ht="27.6" customHeight="1" thickBot="1">
      <c r="A132" s="67" t="s">
        <v>22</v>
      </c>
      <c r="B132" s="58" t="s">
        <v>23</v>
      </c>
      <c r="C132" s="59"/>
      <c r="D132" s="59"/>
      <c r="E132" s="5"/>
      <c r="F132" s="124">
        <f>SUM(F35)</f>
        <v>0</v>
      </c>
    </row>
    <row r="133" spans="1:8" s="61" customFormat="1" ht="27.6" customHeight="1" thickBot="1">
      <c r="A133" s="67" t="s">
        <v>39</v>
      </c>
      <c r="B133" s="58" t="s">
        <v>54</v>
      </c>
      <c r="C133" s="59"/>
      <c r="D133" s="59"/>
      <c r="E133" s="5"/>
      <c r="F133" s="124">
        <f>SUM(F63)</f>
        <v>0</v>
      </c>
    </row>
    <row r="134" spans="1:8" s="61" customFormat="1" ht="27.6" customHeight="1" thickBot="1">
      <c r="A134" s="67" t="s">
        <v>49</v>
      </c>
      <c r="B134" s="58" t="s">
        <v>58</v>
      </c>
      <c r="C134" s="59"/>
      <c r="D134" s="59"/>
      <c r="E134" s="5"/>
      <c r="F134" s="124">
        <f>SUM(F85)</f>
        <v>0</v>
      </c>
    </row>
    <row r="135" spans="1:8" s="61" customFormat="1" ht="27.6" customHeight="1" thickBot="1">
      <c r="A135" s="67" t="s">
        <v>77</v>
      </c>
      <c r="B135" s="58" t="s">
        <v>78</v>
      </c>
      <c r="C135" s="59"/>
      <c r="D135" s="59"/>
      <c r="E135" s="5"/>
      <c r="F135" s="124">
        <f>SUM(F98)</f>
        <v>0</v>
      </c>
    </row>
    <row r="136" spans="1:8" ht="27.6" customHeight="1" thickBot="1">
      <c r="A136" s="67" t="s">
        <v>79</v>
      </c>
      <c r="B136" s="58" t="s">
        <v>89</v>
      </c>
      <c r="C136" s="59"/>
      <c r="D136" s="59"/>
      <c r="E136" s="5"/>
      <c r="F136" s="124">
        <f>SUM(F110)</f>
        <v>0</v>
      </c>
      <c r="G136" s="33"/>
      <c r="H136" s="34"/>
    </row>
    <row r="137" spans="1:8" ht="27.6" customHeight="1" thickBot="1">
      <c r="A137" s="67" t="s">
        <v>80</v>
      </c>
      <c r="B137" s="58" t="s">
        <v>63</v>
      </c>
      <c r="C137" s="59"/>
      <c r="D137" s="59"/>
      <c r="E137" s="5"/>
      <c r="F137" s="124">
        <f>SUM(F126)</f>
        <v>0</v>
      </c>
      <c r="G137" s="33"/>
      <c r="H137" s="34"/>
    </row>
    <row r="138" spans="1:8" s="1" customFormat="1" ht="15.75" thickBot="1">
      <c r="A138" s="67"/>
      <c r="B138" s="58"/>
      <c r="C138" s="59"/>
      <c r="D138" s="59"/>
      <c r="E138" s="5"/>
      <c r="F138" s="124"/>
    </row>
    <row r="139" spans="1:8" s="1" customFormat="1" ht="24.95" customHeight="1" thickBot="1">
      <c r="A139" s="67"/>
      <c r="B139" s="58" t="s">
        <v>84</v>
      </c>
      <c r="C139" s="59"/>
      <c r="D139" s="59" t="s">
        <v>83</v>
      </c>
      <c r="E139" s="5"/>
      <c r="F139" s="124">
        <f>SUM(F132:F137)</f>
        <v>0</v>
      </c>
    </row>
    <row r="140" spans="1:8" s="1" customFormat="1" ht="24.95" customHeight="1" thickBot="1">
      <c r="A140" s="67"/>
      <c r="B140" s="58" t="s">
        <v>85</v>
      </c>
      <c r="C140" s="59"/>
      <c r="D140" s="59" t="s">
        <v>83</v>
      </c>
      <c r="E140" s="5"/>
      <c r="F140" s="124">
        <f>0.25*F139</f>
        <v>0</v>
      </c>
    </row>
    <row r="141" spans="1:8" s="1" customFormat="1" ht="24.95" customHeight="1" thickBot="1">
      <c r="A141" s="67"/>
      <c r="B141" s="58" t="s">
        <v>86</v>
      </c>
      <c r="C141" s="59"/>
      <c r="D141" s="59" t="s">
        <v>83</v>
      </c>
      <c r="E141" s="5"/>
      <c r="F141" s="124">
        <f>SUM(F139:F140)</f>
        <v>0</v>
      </c>
    </row>
    <row r="142" spans="1:8" s="1" customFormat="1">
      <c r="A142" s="63"/>
      <c r="E142" s="65"/>
    </row>
    <row r="143" spans="1:8" s="1" customFormat="1">
      <c r="A143" s="63"/>
      <c r="E143" s="65"/>
    </row>
    <row r="144" spans="1:8" s="1" customFormat="1">
      <c r="A144" s="63"/>
      <c r="E144" s="65"/>
    </row>
    <row r="145" spans="1:5" s="1" customFormat="1">
      <c r="A145" s="63"/>
      <c r="E145" s="65"/>
    </row>
    <row r="146" spans="1:5" s="1" customFormat="1">
      <c r="A146" s="63"/>
      <c r="B146" s="1" t="s">
        <v>87</v>
      </c>
      <c r="E146" s="65" t="s">
        <v>88</v>
      </c>
    </row>
    <row r="147" spans="1:5" s="1" customFormat="1">
      <c r="A147" s="63"/>
      <c r="E147" s="65"/>
    </row>
  </sheetData>
  <mergeCells count="9">
    <mergeCell ref="B3:E3"/>
    <mergeCell ref="A108:F108"/>
    <mergeCell ref="A99:F99"/>
    <mergeCell ref="A7:F7"/>
    <mergeCell ref="A9:F9"/>
    <mergeCell ref="A36:F36"/>
    <mergeCell ref="A86:F86"/>
    <mergeCell ref="A88:F88"/>
    <mergeCell ref="A97:F97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Radenović</dc:creator>
  <cp:lastModifiedBy>Igor Veselinović</cp:lastModifiedBy>
  <cp:lastPrinted>2025-08-18T08:42:37Z</cp:lastPrinted>
  <dcterms:created xsi:type="dcterms:W3CDTF">2024-06-05T05:47:20Z</dcterms:created>
  <dcterms:modified xsi:type="dcterms:W3CDTF">2025-08-18T08:42:41Z</dcterms:modified>
</cp:coreProperties>
</file>